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390" windowWidth="11940" windowHeight="12795" activeTab="0"/>
  </bookViews>
  <sheets>
    <sheet name="予選" sheetId="1" r:id="rId1"/>
  </sheets>
  <definedNames>
    <definedName name="_xlnm.Print_Area" localSheetId="0">'予選'!$A$1:$BE$122</definedName>
  </definedNames>
  <calcPr fullCalcOnLoad="1"/>
</workbook>
</file>

<file path=xl/sharedStrings.xml><?xml version="1.0" encoding="utf-8"?>
<sst xmlns="http://schemas.openxmlformats.org/spreadsheetml/2006/main" count="393" uniqueCount="149">
  <si>
    <t>Ａ組</t>
  </si>
  <si>
    <t>Ｂ組</t>
  </si>
  <si>
    <t>Ｃ組</t>
  </si>
  <si>
    <t>Ｇ組</t>
  </si>
  <si>
    <t>Ｈ組</t>
  </si>
  <si>
    <t>試合時間</t>
  </si>
  <si>
    <t>得点</t>
  </si>
  <si>
    <t>勝ち点</t>
  </si>
  <si>
    <t>失点</t>
  </si>
  <si>
    <t>順位</t>
  </si>
  <si>
    <t>試合時間２５－５－２５</t>
  </si>
  <si>
    <t>Ａ－１</t>
  </si>
  <si>
    <t>Ｃ－２</t>
  </si>
  <si>
    <t>Ａ－２</t>
  </si>
  <si>
    <t>【中体連トーナメント】</t>
  </si>
  <si>
    <t>【Ｇ組】  会場：</t>
  </si>
  <si>
    <t>【Ｈ組】  会場：</t>
  </si>
  <si>
    <t>【Ｅ組】  会場：</t>
  </si>
  <si>
    <t>【Ｆ組】  会場：</t>
  </si>
  <si>
    <t>Ｅ－２</t>
  </si>
  <si>
    <t>Ｇ－１</t>
  </si>
  <si>
    <t>Ｅ－１</t>
  </si>
  <si>
    <t>Ｇ－２</t>
  </si>
  <si>
    <t>Ｃ－１</t>
  </si>
  <si>
    <t>Ｂ－１</t>
  </si>
  <si>
    <t>Ｆ－２</t>
  </si>
  <si>
    <t>Ｄ－２</t>
  </si>
  <si>
    <t>Ｈ－１</t>
  </si>
  <si>
    <t>Ｂ－２</t>
  </si>
  <si>
    <t>Ｆ－１</t>
  </si>
  <si>
    <t>Ｈ－２</t>
  </si>
  <si>
    <t>Ｄ－１</t>
  </si>
  <si>
    <t>【Ａ組】  会場：</t>
  </si>
  <si>
    <t>【Ｂ組】  会場：</t>
  </si>
  <si>
    <t>【中体連予選リーグ】</t>
  </si>
  <si>
    <t>【Ｃ組】  会場：</t>
  </si>
  <si>
    <t>【Ｄ組】  会場：</t>
  </si>
  <si>
    <t>負</t>
  </si>
  <si>
    <t>勝</t>
  </si>
  <si>
    <t>分</t>
  </si>
  <si>
    <t>得失点差</t>
  </si>
  <si>
    <t>備考</t>
  </si>
  <si>
    <t>60分(30-10-30)，同点の場合は延長戦20分(10-10)，それでも決まらない場合はＰＫ戦。</t>
  </si>
  <si>
    <t>１日</t>
  </si>
  <si>
    <t>平成２５年度　千葉県ユース（Ｕ－１３）サッカー選手権第４ブロック予選</t>
  </si>
  <si>
    <t>３０日</t>
  </si>
  <si>
    <t>中体連トーナメント日程は１２／１５・２１・２２・（予備日２３）・１／１２・（予備日１３）</t>
  </si>
  <si>
    <t>臼井南</t>
  </si>
  <si>
    <t>根郷</t>
  </si>
  <si>
    <t>成田西</t>
  </si>
  <si>
    <t>中台</t>
  </si>
  <si>
    <t>八街中央</t>
  </si>
  <si>
    <t>玉造</t>
  </si>
  <si>
    <t>富里北</t>
  </si>
  <si>
    <t>木刈</t>
  </si>
  <si>
    <t>原山</t>
  </si>
  <si>
    <t>井野</t>
  </si>
  <si>
    <t>八街北</t>
  </si>
  <si>
    <t>富里北</t>
  </si>
  <si>
    <t>中台</t>
  </si>
  <si>
    <t>木刈</t>
  </si>
  <si>
    <t>成田西</t>
  </si>
  <si>
    <t>根郷</t>
  </si>
  <si>
    <t>臼井南</t>
  </si>
  <si>
    <t>玉造</t>
  </si>
  <si>
    <t>栄東</t>
  </si>
  <si>
    <t>井野</t>
  </si>
  <si>
    <t>八街中央</t>
  </si>
  <si>
    <t>八街北</t>
  </si>
  <si>
    <t>原山</t>
  </si>
  <si>
    <t>南山</t>
  </si>
  <si>
    <t>酒々井</t>
  </si>
  <si>
    <t>下総／成付属</t>
  </si>
  <si>
    <t>八街／八街南</t>
  </si>
  <si>
    <t>千代田／四街道西</t>
  </si>
  <si>
    <t>富里</t>
  </si>
  <si>
    <t>西の原</t>
  </si>
  <si>
    <t>遠山</t>
  </si>
  <si>
    <t>上志津／臼井西</t>
  </si>
  <si>
    <t>佐倉東</t>
  </si>
  <si>
    <t>南部</t>
  </si>
  <si>
    <t>四街道旭</t>
  </si>
  <si>
    <t>四街道北</t>
  </si>
  <si>
    <t>佐倉</t>
  </si>
  <si>
    <t>栄／栄東</t>
  </si>
  <si>
    <t>成田</t>
  </si>
  <si>
    <t>志津</t>
  </si>
  <si>
    <t>富里南</t>
  </si>
  <si>
    <t>四街道</t>
  </si>
  <si>
    <t>大栄</t>
  </si>
  <si>
    <t>大山口</t>
  </si>
  <si>
    <t>船穂／印旛</t>
  </si>
  <si>
    <t>西志津</t>
  </si>
  <si>
    <t>７日</t>
  </si>
  <si>
    <t>－</t>
  </si>
  <si>
    <t>Ｄ組</t>
  </si>
  <si>
    <t>Ｅ組</t>
  </si>
  <si>
    <t>Ｆ組</t>
  </si>
  <si>
    <t>酒々井</t>
  </si>
  <si>
    <t>四街道旭</t>
  </si>
  <si>
    <t>富里</t>
  </si>
  <si>
    <t>四街道</t>
  </si>
  <si>
    <t>遠山</t>
  </si>
  <si>
    <t>大山口</t>
  </si>
  <si>
    <t>南山</t>
  </si>
  <si>
    <t>四街道北</t>
  </si>
  <si>
    <t>志津</t>
  </si>
  <si>
    <t>栄／栄東</t>
  </si>
  <si>
    <t>西志津</t>
  </si>
  <si>
    <t>【クラブ予選リーグ】</t>
  </si>
  <si>
    <t>Ｉ組</t>
  </si>
  <si>
    <t>順蹴ＦＡ</t>
  </si>
  <si>
    <t>－</t>
  </si>
  <si>
    <t>ルキナス印西</t>
  </si>
  <si>
    <t>－</t>
  </si>
  <si>
    <t>ＰＢＪ千葉</t>
  </si>
  <si>
    <t>八街/八街南</t>
  </si>
  <si>
    <t>１１日②</t>
  </si>
  <si>
    <t>１１日①</t>
  </si>
  <si>
    <t>－</t>
  </si>
  <si>
    <t>－</t>
  </si>
  <si>
    <t>－</t>
  </si>
  <si>
    <t>－</t>
  </si>
  <si>
    <t>－</t>
  </si>
  <si>
    <t>バリエンテオンセ</t>
  </si>
  <si>
    <t>Ｖｉａｊｅ</t>
  </si>
  <si>
    <t>EX0-1</t>
  </si>
  <si>
    <t>第１試合　</t>
  </si>
  <si>
    <t>第２試合　</t>
  </si>
  <si>
    <t>前半</t>
  </si>
  <si>
    <t>後半</t>
  </si>
  <si>
    <t>延前半</t>
  </si>
  <si>
    <t>延後半</t>
  </si>
  <si>
    <t>PK</t>
  </si>
  <si>
    <t>第３試合　</t>
  </si>
  <si>
    <t>第４試合　</t>
  </si>
  <si>
    <t>優勝</t>
  </si>
  <si>
    <t>富里中学校</t>
  </si>
  <si>
    <t>準優勝</t>
  </si>
  <si>
    <t>志津中学校</t>
  </si>
  <si>
    <t>第３位</t>
  </si>
  <si>
    <t>西志津中学校</t>
  </si>
  <si>
    <t>第４位</t>
  </si>
  <si>
    <t>井野中学校</t>
  </si>
  <si>
    <t>【代表決定戦】</t>
  </si>
  <si>
    <t>１月１８日(土)（予備日１９日）</t>
  </si>
  <si>
    <t>60分(30-10-30)，同点の場合は延長戦20分(10-10)。それでも決まらない場合はＰＫ戦。</t>
  </si>
  <si>
    <t>バリエンテオンセ</t>
  </si>
  <si>
    <t>富里中学校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</si>
</sst>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m&quot;月&quot;d&quot;日&quot;\(aaa\)"/>
    <numFmt numFmtId="188" formatCode="m&quot;月&quot;d&quot;日&quot;\(\)"/>
    <numFmt numFmtId="189" formatCode="yyyy&quot;年&quot;m&quot;月&quot;d&quot;日&quot;\(aaa\)"/>
    <numFmt numFmtId="190" formatCode="[$-411]gggyy&quot;年&quot;m&quot;月&quot;d&quot;日&quot;\(aaa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name val="ＭＳ ゴシック"/>
      <family val="3"/>
    </font>
    <font>
      <b/>
      <sz val="16"/>
      <color indexed="10"/>
      <name val="ＭＳ ゴシック"/>
      <family val="3"/>
    </font>
    <font>
      <sz val="14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  <bgColor indexed="62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shrinkToFit="1"/>
    </xf>
    <xf numFmtId="46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6" fontId="2" fillId="0" borderId="18" xfId="0" applyNumberFormat="1" applyFont="1" applyBorder="1" applyAlignment="1">
      <alignment horizontal="center" vertical="center" shrinkToFit="1"/>
    </xf>
    <xf numFmtId="0" fontId="2" fillId="24" borderId="20" xfId="0" applyFont="1" applyFill="1" applyBorder="1" applyAlignment="1">
      <alignment horizontal="center" vertical="center" shrinkToFit="1"/>
    </xf>
    <xf numFmtId="0" fontId="2" fillId="24" borderId="21" xfId="0" applyFont="1" applyFill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 shrinkToFit="1"/>
    </xf>
    <xf numFmtId="0" fontId="2" fillId="24" borderId="19" xfId="0" applyFont="1" applyFill="1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49" fontId="2" fillId="24" borderId="2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24" borderId="14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24" borderId="19" xfId="0" applyNumberFormat="1" applyFont="1" applyFill="1" applyBorder="1" applyAlignment="1">
      <alignment horizontal="center" vertical="center" shrinkToFit="1"/>
    </xf>
    <xf numFmtId="0" fontId="2" fillId="24" borderId="14" xfId="0" applyNumberFormat="1" applyFont="1" applyFill="1" applyBorder="1" applyAlignment="1">
      <alignment horizontal="center" vertical="center" shrinkToFit="1"/>
    </xf>
    <xf numFmtId="0" fontId="2" fillId="24" borderId="24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24" borderId="17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horizontal="center" vertical="center" shrinkToFit="1"/>
    </xf>
    <xf numFmtId="0" fontId="2" fillId="24" borderId="18" xfId="0" applyFont="1" applyFill="1" applyBorder="1" applyAlignment="1">
      <alignment horizontal="center" vertical="center" shrinkToFit="1"/>
    </xf>
    <xf numFmtId="20" fontId="2" fillId="0" borderId="28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20" fontId="2" fillId="0" borderId="17" xfId="0" applyNumberFormat="1" applyFont="1" applyBorder="1" applyAlignment="1">
      <alignment horizontal="center" vertical="center" shrinkToFit="1"/>
    </xf>
    <xf numFmtId="20" fontId="2" fillId="0" borderId="28" xfId="0" applyNumberFormat="1" applyFont="1" applyBorder="1" applyAlignment="1" applyProtection="1">
      <alignment horizontal="center" vertical="center" shrinkToFit="1"/>
      <protection/>
    </xf>
    <xf numFmtId="0" fontId="2" fillId="24" borderId="17" xfId="0" applyFont="1" applyFill="1" applyBorder="1" applyAlignment="1" applyProtection="1">
      <alignment horizontal="center" vertical="center" shrinkToFit="1"/>
      <protection/>
    </xf>
    <xf numFmtId="20" fontId="2" fillId="0" borderId="17" xfId="0" applyNumberFormat="1" applyFont="1" applyBorder="1" applyAlignment="1" applyProtection="1">
      <alignment horizontal="center" vertical="center" shrinkToFit="1"/>
      <protection/>
    </xf>
    <xf numFmtId="46" fontId="2" fillId="0" borderId="18" xfId="0" applyNumberFormat="1" applyFont="1" applyBorder="1" applyAlignment="1" applyProtection="1">
      <alignment horizontal="center" vertical="center" shrinkToFit="1"/>
      <protection/>
    </xf>
    <xf numFmtId="0" fontId="2" fillId="24" borderId="18" xfId="0" applyFont="1" applyFill="1" applyBorder="1" applyAlignment="1" applyProtection="1">
      <alignment horizontal="center" vertical="center" shrinkToFit="1"/>
      <protection/>
    </xf>
    <xf numFmtId="0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24" borderId="20" xfId="0" applyNumberFormat="1" applyFont="1" applyFill="1" applyBorder="1" applyAlignment="1" applyProtection="1">
      <alignment horizontal="center" vertical="center" shrinkToFit="1"/>
      <protection/>
    </xf>
    <xf numFmtId="0" fontId="2" fillId="24" borderId="21" xfId="0" applyNumberFormat="1" applyFont="1" applyFill="1" applyBorder="1" applyAlignment="1" applyProtection="1">
      <alignment horizontal="center" vertical="center" shrinkToFit="1"/>
      <protection/>
    </xf>
    <xf numFmtId="0" fontId="2" fillId="24" borderId="22" xfId="0" applyNumberFormat="1" applyFont="1" applyFill="1" applyBorder="1" applyAlignment="1" applyProtection="1">
      <alignment horizontal="center" vertical="center" shrinkToFit="1"/>
      <protection/>
    </xf>
    <xf numFmtId="0" fontId="2" fillId="0" borderId="28" xfId="0" applyNumberFormat="1" applyFont="1" applyBorder="1" applyAlignment="1" applyProtection="1">
      <alignment horizontal="center" vertical="center" shrinkToFit="1"/>
      <protection/>
    </xf>
    <xf numFmtId="0" fontId="2" fillId="0" borderId="16" xfId="0" applyNumberFormat="1" applyFont="1" applyBorder="1" applyAlignment="1" applyProtection="1">
      <alignment horizontal="center" vertical="center" shrinkToFit="1"/>
      <protection/>
    </xf>
    <xf numFmtId="0" fontId="2" fillId="24" borderId="17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2" fillId="0" borderId="15" xfId="0" applyNumberFormat="1" applyFont="1" applyBorder="1" applyAlignment="1" applyProtection="1">
      <alignment horizontal="center" vertical="center" shrinkToFit="1"/>
      <protection/>
    </xf>
    <xf numFmtId="0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NumberFormat="1" applyFont="1" applyBorder="1" applyAlignment="1" applyProtection="1">
      <alignment horizontal="center" vertical="center" shrinkToFit="1"/>
      <protection/>
    </xf>
    <xf numFmtId="0" fontId="2" fillId="25" borderId="18" xfId="0" applyNumberFormat="1" applyFont="1" applyFill="1" applyBorder="1" applyAlignment="1" applyProtection="1">
      <alignment horizontal="center" vertical="center" shrinkToFit="1"/>
      <protection/>
    </xf>
    <xf numFmtId="0" fontId="2" fillId="25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5" borderId="19" xfId="0" applyNumberFormat="1" applyFont="1" applyFill="1" applyBorder="1" applyAlignment="1">
      <alignment horizontal="center" vertical="center" shrinkToFit="1"/>
    </xf>
    <xf numFmtId="0" fontId="2" fillId="25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shrinkToFit="1"/>
    </xf>
    <xf numFmtId="0" fontId="2" fillId="24" borderId="20" xfId="0" applyFont="1" applyFill="1" applyBorder="1" applyAlignment="1" applyProtection="1">
      <alignment horizontal="center" vertical="center" shrinkToFit="1"/>
      <protection/>
    </xf>
    <xf numFmtId="0" fontId="2" fillId="24" borderId="21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49" fontId="2" fillId="0" borderId="21" xfId="0" applyNumberFormat="1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24" borderId="14" xfId="0" applyFont="1" applyFill="1" applyBorder="1" applyAlignment="1" applyProtection="1">
      <alignment horizontal="center" vertical="center" shrinkToFit="1"/>
      <protection/>
    </xf>
    <xf numFmtId="49" fontId="2" fillId="24" borderId="14" xfId="0" applyNumberFormat="1" applyFont="1" applyFill="1" applyBorder="1" applyAlignment="1" applyProtection="1">
      <alignment horizontal="center" vertical="center" shrinkToFit="1"/>
      <protection/>
    </xf>
    <xf numFmtId="0" fontId="2" fillId="24" borderId="24" xfId="0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24" borderId="29" xfId="0" applyFont="1" applyFill="1" applyBorder="1" applyAlignment="1" applyProtection="1">
      <alignment horizontal="center" vertical="center" shrinkToFit="1"/>
      <protection/>
    </xf>
    <xf numFmtId="20" fontId="2" fillId="0" borderId="30" xfId="0" applyNumberFormat="1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49" fontId="2" fillId="0" borderId="19" xfId="0" applyNumberFormat="1" applyFont="1" applyBorder="1" applyAlignment="1" applyProtection="1">
      <alignment horizontal="center" vertical="center" shrinkToFit="1"/>
      <protection/>
    </xf>
    <xf numFmtId="0" fontId="2" fillId="24" borderId="19" xfId="0" applyFont="1" applyFill="1" applyBorder="1" applyAlignment="1" applyProtection="1">
      <alignment horizontal="center" vertical="center" shrinkToFit="1"/>
      <protection/>
    </xf>
    <xf numFmtId="49" fontId="2" fillId="24" borderId="19" xfId="0" applyNumberFormat="1" applyFont="1" applyFill="1" applyBorder="1" applyAlignment="1" applyProtection="1">
      <alignment horizontal="center" vertical="center" shrinkToFit="1"/>
      <protection/>
    </xf>
    <xf numFmtId="0" fontId="2" fillId="24" borderId="23" xfId="0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3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34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 applyProtection="1">
      <alignment horizontal="center" vertical="center" shrinkToFit="1"/>
      <protection locked="0"/>
    </xf>
    <xf numFmtId="49" fontId="30" fillId="0" borderId="0" xfId="0" applyNumberFormat="1" applyFont="1" applyFill="1" applyBorder="1" applyAlignment="1">
      <alignment horizontal="center" vertical="center" shrinkToFit="1"/>
    </xf>
    <xf numFmtId="0" fontId="31" fillId="0" borderId="29" xfId="0" applyFont="1" applyFill="1" applyBorder="1" applyAlignment="1" applyProtection="1">
      <alignment horizontal="center" vertical="center" shrinkToFit="1"/>
      <protection locked="0"/>
    </xf>
    <xf numFmtId="0" fontId="30" fillId="0" borderId="35" xfId="0" applyFont="1" applyFill="1" applyBorder="1" applyAlignment="1">
      <alignment horizontal="center" vertical="center" shrinkToFit="1"/>
    </xf>
    <xf numFmtId="49" fontId="30" fillId="0" borderId="35" xfId="0" applyNumberFormat="1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 applyProtection="1">
      <alignment horizontal="center" vertical="center" shrinkToFit="1"/>
      <protection locked="0"/>
    </xf>
    <xf numFmtId="0" fontId="30" fillId="0" borderId="30" xfId="0" applyFont="1" applyFill="1" applyBorder="1" applyAlignment="1">
      <alignment horizontal="center" vertical="center" shrinkToFit="1"/>
    </xf>
    <xf numFmtId="0" fontId="30" fillId="0" borderId="37" xfId="0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horizontal="center" vertical="center" shrinkToFit="1"/>
    </xf>
    <xf numFmtId="0" fontId="30" fillId="0" borderId="39" xfId="0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horizontal="center" vertical="center" shrinkToFit="1"/>
    </xf>
    <xf numFmtId="0" fontId="30" fillId="0" borderId="41" xfId="0" applyFont="1" applyFill="1" applyBorder="1" applyAlignment="1">
      <alignment horizontal="center" vertical="center" shrinkToFit="1"/>
    </xf>
    <xf numFmtId="0" fontId="31" fillId="0" borderId="42" xfId="0" applyFont="1" applyFill="1" applyBorder="1" applyAlignment="1" applyProtection="1">
      <alignment horizontal="center" vertical="center" shrinkToFit="1"/>
      <protection locked="0"/>
    </xf>
    <xf numFmtId="0" fontId="31" fillId="0" borderId="38" xfId="0" applyFont="1" applyFill="1" applyBorder="1" applyAlignment="1" applyProtection="1">
      <alignment horizontal="center" vertical="center" shrinkToFit="1"/>
      <protection locked="0"/>
    </xf>
    <xf numFmtId="0" fontId="30" fillId="0" borderId="43" xfId="0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shrinkToFit="1"/>
    </xf>
    <xf numFmtId="0" fontId="31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>
      <alignment horizontal="center" vertical="center" shrinkToFit="1"/>
    </xf>
    <xf numFmtId="0" fontId="31" fillId="0" borderId="44" xfId="0" applyFont="1" applyFill="1" applyBorder="1" applyAlignment="1" applyProtection="1">
      <alignment horizontal="center" vertical="center" shrinkToFit="1"/>
      <protection locked="0"/>
    </xf>
    <xf numFmtId="0" fontId="30" fillId="0" borderId="44" xfId="0" applyFont="1" applyFill="1" applyBorder="1" applyAlignment="1">
      <alignment horizontal="center" vertical="center" shrinkToFit="1"/>
    </xf>
    <xf numFmtId="0" fontId="30" fillId="0" borderId="45" xfId="0" applyFont="1" applyFill="1" applyBorder="1" applyAlignment="1">
      <alignment horizontal="center" vertical="center" shrinkToFit="1"/>
    </xf>
    <xf numFmtId="0" fontId="31" fillId="0" borderId="45" xfId="0" applyFont="1" applyFill="1" applyBorder="1" applyAlignment="1" applyProtection="1">
      <alignment horizontal="center" vertical="center" shrinkToFit="1"/>
      <protection locked="0"/>
    </xf>
    <xf numFmtId="0" fontId="31" fillId="0" borderId="39" xfId="0" applyFont="1" applyFill="1" applyBorder="1" applyAlignment="1" applyProtection="1">
      <alignment horizontal="center" vertical="center" shrinkToFit="1"/>
      <protection locked="0"/>
    </xf>
    <xf numFmtId="0" fontId="30" fillId="0" borderId="46" xfId="0" applyFont="1" applyFill="1" applyBorder="1" applyAlignment="1">
      <alignment horizontal="center" vertical="center" shrinkToFit="1"/>
    </xf>
    <xf numFmtId="49" fontId="30" fillId="0" borderId="44" xfId="0" applyNumberFormat="1" applyFont="1" applyFill="1" applyBorder="1" applyAlignment="1">
      <alignment horizontal="center" vertical="center" shrinkToFit="1"/>
    </xf>
    <xf numFmtId="0" fontId="30" fillId="0" borderId="47" xfId="0" applyFont="1" applyFill="1" applyBorder="1" applyAlignment="1">
      <alignment horizontal="center" vertical="center" shrinkToFit="1"/>
    </xf>
    <xf numFmtId="0" fontId="31" fillId="0" borderId="48" xfId="0" applyFont="1" applyFill="1" applyBorder="1" applyAlignment="1" applyProtection="1">
      <alignment horizontal="center" vertical="center" shrinkToFit="1"/>
      <protection locked="0"/>
    </xf>
    <xf numFmtId="0" fontId="31" fillId="0" borderId="40" xfId="0" applyFont="1" applyFill="1" applyBorder="1" applyAlignment="1" applyProtection="1">
      <alignment horizontal="center" vertical="center" shrinkToFit="1"/>
      <protection locked="0"/>
    </xf>
    <xf numFmtId="0" fontId="31" fillId="0" borderId="49" xfId="0" applyFont="1" applyFill="1" applyBorder="1" applyAlignment="1" applyProtection="1">
      <alignment horizontal="center" vertical="center" shrinkToFit="1"/>
      <protection locked="0"/>
    </xf>
    <xf numFmtId="0" fontId="31" fillId="0" borderId="41" xfId="0" applyFont="1" applyFill="1" applyBorder="1" applyAlignment="1" applyProtection="1">
      <alignment horizontal="center" vertical="center" shrinkToFit="1"/>
      <protection locked="0"/>
    </xf>
    <xf numFmtId="0" fontId="30" fillId="0" borderId="49" xfId="0" applyFont="1" applyFill="1" applyBorder="1" applyAlignment="1">
      <alignment horizontal="center" vertical="center" shrinkToFit="1"/>
    </xf>
    <xf numFmtId="0" fontId="31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 shrinkToFit="1"/>
    </xf>
    <xf numFmtId="0" fontId="30" fillId="0" borderId="33" xfId="0" applyFont="1" applyFill="1" applyBorder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49" fontId="3" fillId="0" borderId="55" xfId="0" applyNumberFormat="1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1" fillId="0" borderId="47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46" xfId="0" applyFont="1" applyFill="1" applyBorder="1" applyAlignment="1">
      <alignment horizontal="center" vertical="center" shrinkToFit="1"/>
    </xf>
    <xf numFmtId="0" fontId="30" fillId="0" borderId="5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4" fillId="0" borderId="62" xfId="0" applyFont="1" applyFill="1" applyBorder="1" applyAlignment="1">
      <alignment horizontal="center" vertical="center" shrinkToFit="1"/>
    </xf>
    <xf numFmtId="0" fontId="34" fillId="0" borderId="63" xfId="0" applyFont="1" applyFill="1" applyBorder="1" applyAlignment="1">
      <alignment horizontal="center" vertical="center" shrinkToFit="1"/>
    </xf>
    <xf numFmtId="49" fontId="5" fillId="0" borderId="63" xfId="0" applyNumberFormat="1" applyFont="1" applyFill="1" applyBorder="1" applyAlignment="1">
      <alignment horizontal="center" vertical="center" shrinkToFit="1"/>
    </xf>
    <xf numFmtId="0" fontId="34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49" fontId="3" fillId="0" borderId="65" xfId="0" applyNumberFormat="1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 shrinkToFit="1"/>
    </xf>
    <xf numFmtId="0" fontId="33" fillId="0" borderId="52" xfId="0" applyFont="1" applyFill="1" applyBorder="1" applyAlignment="1">
      <alignment horizontal="center" vertical="center" shrinkToFit="1"/>
    </xf>
    <xf numFmtId="0" fontId="33" fillId="0" borderId="61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49" fontId="3" fillId="0" borderId="69" xfId="0" applyNumberFormat="1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 shrinkToFit="1"/>
    </xf>
    <xf numFmtId="0" fontId="33" fillId="0" borderId="52" xfId="0" applyFont="1" applyFill="1" applyBorder="1" applyAlignment="1">
      <alignment horizontal="center" vertical="center" shrinkToFit="1"/>
    </xf>
    <xf numFmtId="0" fontId="33" fillId="0" borderId="61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2" fillId="7" borderId="16" xfId="0" applyFont="1" applyFill="1" applyBorder="1" applyAlignment="1" applyProtection="1">
      <alignment horizontal="center" vertical="center" shrinkToFit="1"/>
      <protection locked="0"/>
    </xf>
    <xf numFmtId="0" fontId="2" fillId="7" borderId="14" xfId="0" applyFont="1" applyFill="1" applyBorder="1" applyAlignment="1" applyProtection="1">
      <alignment horizontal="center" vertical="center" shrinkToFit="1"/>
      <protection locked="0"/>
    </xf>
    <xf numFmtId="0" fontId="2" fillId="7" borderId="2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7" borderId="20" xfId="0" applyFont="1" applyFill="1" applyBorder="1" applyAlignment="1">
      <alignment horizontal="center" vertical="center" shrinkToFit="1"/>
    </xf>
    <xf numFmtId="0" fontId="2" fillId="7" borderId="21" xfId="0" applyFont="1" applyFill="1" applyBorder="1" applyAlignment="1">
      <alignment horizontal="center" vertical="center" shrinkToFit="1"/>
    </xf>
    <xf numFmtId="0" fontId="2" fillId="7" borderId="27" xfId="0" applyFont="1" applyFill="1" applyBorder="1" applyAlignment="1">
      <alignment horizontal="center" vertical="center" shrinkToFit="1"/>
    </xf>
    <xf numFmtId="0" fontId="2" fillId="6" borderId="75" xfId="0" applyFont="1" applyFill="1" applyBorder="1" applyAlignment="1" applyProtection="1" quotePrefix="1">
      <alignment horizontal="center" vertical="center" shrinkToFit="1"/>
      <protection/>
    </xf>
    <xf numFmtId="0" fontId="2" fillId="6" borderId="75" xfId="0" applyFont="1" applyFill="1" applyBorder="1" applyAlignment="1" applyProtection="1">
      <alignment horizontal="center" vertical="center" shrinkToFit="1"/>
      <protection/>
    </xf>
    <xf numFmtId="0" fontId="2" fillId="6" borderId="18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2" fillId="6" borderId="77" xfId="0" applyFont="1" applyFill="1" applyBorder="1" applyAlignment="1" applyProtection="1" quotePrefix="1">
      <alignment horizontal="center" vertical="center" shrinkToFit="1"/>
      <protection/>
    </xf>
    <xf numFmtId="0" fontId="2" fillId="6" borderId="77" xfId="0" applyFont="1" applyFill="1" applyBorder="1" applyAlignment="1" applyProtection="1">
      <alignment horizontal="center" vertical="center" shrinkToFit="1"/>
      <protection/>
    </xf>
    <xf numFmtId="0" fontId="2" fillId="6" borderId="17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0" fontId="2" fillId="6" borderId="73" xfId="0" applyFont="1" applyFill="1" applyBorder="1" applyAlignment="1" applyProtection="1" quotePrefix="1">
      <alignment horizontal="center" vertical="center" shrinkToFit="1"/>
      <protection/>
    </xf>
    <xf numFmtId="0" fontId="2" fillId="6" borderId="73" xfId="0" applyFont="1" applyFill="1" applyBorder="1" applyAlignment="1" applyProtection="1">
      <alignment horizontal="center" vertical="center" shrinkToFit="1"/>
      <protection/>
    </xf>
    <xf numFmtId="0" fontId="2" fillId="6" borderId="37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>
      <alignment horizontal="center" vertical="center" shrinkToFit="1"/>
    </xf>
    <xf numFmtId="0" fontId="2" fillId="26" borderId="79" xfId="0" applyFont="1" applyFill="1" applyBorder="1" applyAlignment="1">
      <alignment horizontal="center" vertical="center" shrinkToFit="1"/>
    </xf>
    <xf numFmtId="0" fontId="2" fillId="26" borderId="80" xfId="0" applyFont="1" applyFill="1" applyBorder="1" applyAlignment="1">
      <alignment horizontal="center" vertical="center" shrinkToFit="1"/>
    </xf>
    <xf numFmtId="0" fontId="2" fillId="26" borderId="81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7" borderId="53" xfId="0" applyFont="1" applyFill="1" applyBorder="1" applyAlignment="1">
      <alignment horizontal="center" vertical="center" shrinkToFit="1"/>
    </xf>
    <xf numFmtId="0" fontId="2" fillId="0" borderId="82" xfId="0" applyFont="1" applyBorder="1" applyAlignment="1" applyProtection="1">
      <alignment horizontal="center" vertical="center" shrinkToFit="1"/>
      <protection/>
    </xf>
    <xf numFmtId="0" fontId="2" fillId="0" borderId="83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/>
    </xf>
    <xf numFmtId="0" fontId="2" fillId="26" borderId="85" xfId="0" applyFont="1" applyFill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7" borderId="88" xfId="0" applyFont="1" applyFill="1" applyBorder="1" applyAlignment="1" applyProtection="1">
      <alignment horizontal="center" vertical="center" shrinkToFit="1"/>
      <protection locked="0"/>
    </xf>
    <xf numFmtId="0" fontId="2" fillId="7" borderId="35" xfId="0" applyFont="1" applyFill="1" applyBorder="1" applyAlignment="1" applyProtection="1">
      <alignment horizontal="center" vertical="center" shrinkToFit="1"/>
      <protection locked="0"/>
    </xf>
    <xf numFmtId="0" fontId="2" fillId="7" borderId="8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7" borderId="15" xfId="0" applyFont="1" applyFill="1" applyBorder="1" applyAlignment="1" applyProtection="1">
      <alignment horizontal="center" vertical="center" shrinkToFit="1"/>
      <protection locked="0"/>
    </xf>
    <xf numFmtId="0" fontId="2" fillId="7" borderId="19" xfId="0" applyFont="1" applyFill="1" applyBorder="1" applyAlignment="1" applyProtection="1">
      <alignment horizontal="center" vertical="center" shrinkToFit="1"/>
      <protection locked="0"/>
    </xf>
    <xf numFmtId="0" fontId="2" fillId="7" borderId="23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7" borderId="86" xfId="0" applyFont="1" applyFill="1" applyBorder="1" applyAlignment="1">
      <alignment horizontal="center" vertical="center" shrinkToFit="1"/>
    </xf>
    <xf numFmtId="0" fontId="2" fillId="7" borderId="87" xfId="0" applyFont="1" applyFill="1" applyBorder="1" applyAlignment="1">
      <alignment horizontal="center" vertical="center" shrinkToFit="1"/>
    </xf>
    <xf numFmtId="0" fontId="2" fillId="7" borderId="72" xfId="0" applyFont="1" applyFill="1" applyBorder="1" applyAlignment="1">
      <alignment horizontal="center" vertical="center" shrinkToFit="1"/>
    </xf>
    <xf numFmtId="0" fontId="2" fillId="7" borderId="16" xfId="0" applyFont="1" applyFill="1" applyBorder="1" applyAlignment="1">
      <alignment horizontal="center" vertical="center" shrinkToFit="1"/>
    </xf>
    <xf numFmtId="0" fontId="2" fillId="7" borderId="14" xfId="0" applyFont="1" applyFill="1" applyBorder="1" applyAlignment="1">
      <alignment horizontal="center" vertical="center" shrinkToFit="1"/>
    </xf>
    <xf numFmtId="0" fontId="2" fillId="7" borderId="2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3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35" fillId="26" borderId="30" xfId="0" applyFont="1" applyFill="1" applyBorder="1" applyAlignment="1">
      <alignment horizontal="center" vertical="top" wrapText="1" shrinkToFit="1"/>
    </xf>
    <xf numFmtId="0" fontId="35" fillId="26" borderId="32" xfId="0" applyFont="1" applyFill="1" applyBorder="1" applyAlignment="1">
      <alignment horizontal="center" vertical="top" wrapText="1" shrinkToFit="1"/>
    </xf>
    <xf numFmtId="0" fontId="35" fillId="26" borderId="33" xfId="0" applyFont="1" applyFill="1" applyBorder="1" applyAlignment="1">
      <alignment horizontal="center" vertical="top" wrapText="1" shrinkToFit="1"/>
    </xf>
    <xf numFmtId="0" fontId="35" fillId="26" borderId="34" xfId="0" applyFont="1" applyFill="1" applyBorder="1" applyAlignment="1">
      <alignment horizontal="center" vertical="top" wrapText="1" shrinkToFit="1"/>
    </xf>
    <xf numFmtId="0" fontId="35" fillId="26" borderId="37" xfId="0" applyFont="1" applyFill="1" applyBorder="1" applyAlignment="1">
      <alignment horizontal="center" vertical="top" wrapText="1" shrinkToFit="1"/>
    </xf>
    <xf numFmtId="0" fontId="35" fillId="26" borderId="36" xfId="0" applyFont="1" applyFill="1" applyBorder="1" applyAlignment="1">
      <alignment horizontal="center" vertical="top" wrapText="1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41" xfId="0" applyFont="1" applyFill="1" applyBorder="1" applyAlignment="1">
      <alignment horizontal="center" vertical="center" shrinkToFit="1"/>
    </xf>
    <xf numFmtId="20" fontId="30" fillId="0" borderId="49" xfId="0" applyNumberFormat="1" applyFont="1" applyFill="1" applyBorder="1" applyAlignment="1">
      <alignment horizontal="center" vertical="center" shrinkToFit="1"/>
    </xf>
    <xf numFmtId="20" fontId="30" fillId="0" borderId="0" xfId="0" applyNumberFormat="1" applyFont="1" applyFill="1" applyBorder="1" applyAlignment="1">
      <alignment horizontal="center" vertical="center" shrinkToFit="1"/>
    </xf>
    <xf numFmtId="56" fontId="30" fillId="0" borderId="33" xfId="0" applyNumberFormat="1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horizontal="center" vertical="center" shrinkToFit="1"/>
    </xf>
    <xf numFmtId="20" fontId="30" fillId="0" borderId="33" xfId="0" applyNumberFormat="1" applyFont="1" applyFill="1" applyBorder="1" applyAlignment="1">
      <alignment horizontal="center" vertical="center" shrinkToFit="1"/>
    </xf>
    <xf numFmtId="56" fontId="30" fillId="0" borderId="49" xfId="0" applyNumberFormat="1" applyFont="1" applyFill="1" applyBorder="1" applyAlignment="1">
      <alignment horizontal="center" vertical="center" shrinkToFit="1"/>
    </xf>
    <xf numFmtId="0" fontId="30" fillId="26" borderId="0" xfId="0" applyFont="1" applyFill="1" applyBorder="1" applyAlignment="1">
      <alignment horizontal="center" vertical="center" shrinkToFit="1"/>
    </xf>
    <xf numFmtId="0" fontId="4" fillId="26" borderId="0" xfId="0" applyFont="1" applyFill="1" applyAlignment="1">
      <alignment horizontal="center" vertical="center" shrinkToFit="1"/>
    </xf>
    <xf numFmtId="20" fontId="31" fillId="0" borderId="0" xfId="0" applyNumberFormat="1" applyFont="1" applyFill="1" applyBorder="1" applyAlignment="1">
      <alignment horizontal="left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7" borderId="15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horizontal="center" vertical="center" shrinkToFit="1"/>
    </xf>
    <xf numFmtId="0" fontId="2" fillId="7" borderId="23" xfId="0" applyFont="1" applyFill="1" applyBorder="1" applyAlignment="1">
      <alignment horizontal="center" vertical="center" shrinkToFit="1"/>
    </xf>
    <xf numFmtId="0" fontId="2" fillId="21" borderId="90" xfId="0" applyFont="1" applyFill="1" applyBorder="1" applyAlignment="1" applyProtection="1" quotePrefix="1">
      <alignment horizontal="center" vertical="center" shrinkToFit="1"/>
      <protection/>
    </xf>
    <xf numFmtId="0" fontId="2" fillId="21" borderId="90" xfId="0" applyFont="1" applyFill="1" applyBorder="1" applyAlignment="1" applyProtection="1">
      <alignment horizontal="center" vertical="center" shrinkToFit="1"/>
      <protection/>
    </xf>
    <xf numFmtId="0" fontId="2" fillId="21" borderId="91" xfId="0" applyFont="1" applyFill="1" applyBorder="1" applyAlignment="1" applyProtection="1">
      <alignment horizontal="center" vertical="center" shrinkToFit="1"/>
      <protection/>
    </xf>
    <xf numFmtId="0" fontId="2" fillId="21" borderId="73" xfId="0" applyFont="1" applyFill="1" applyBorder="1" applyAlignment="1" applyProtection="1" quotePrefix="1">
      <alignment horizontal="center" vertical="center" shrinkToFit="1"/>
      <protection/>
    </xf>
    <xf numFmtId="0" fontId="2" fillId="21" borderId="73" xfId="0" applyFont="1" applyFill="1" applyBorder="1" applyAlignment="1" applyProtection="1">
      <alignment horizontal="center" vertical="center" shrinkToFit="1"/>
      <protection/>
    </xf>
    <xf numFmtId="0" fontId="2" fillId="21" borderId="74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left" vertical="center" shrinkToFit="1"/>
    </xf>
    <xf numFmtId="0" fontId="2" fillId="21" borderId="83" xfId="0" applyFont="1" applyFill="1" applyBorder="1" applyAlignment="1">
      <alignment horizontal="center" vertical="center" shrinkToFit="1"/>
    </xf>
    <xf numFmtId="0" fontId="2" fillId="26" borderId="18" xfId="0" applyFont="1" applyFill="1" applyBorder="1" applyAlignment="1" applyProtection="1" quotePrefix="1">
      <alignment horizontal="center" vertical="center" shrinkToFit="1"/>
      <protection/>
    </xf>
    <xf numFmtId="0" fontId="2" fillId="26" borderId="19" xfId="0" applyFont="1" applyFill="1" applyBorder="1" applyAlignment="1" applyProtection="1" quotePrefix="1">
      <alignment horizontal="center" vertical="center" shrinkToFit="1"/>
      <protection/>
    </xf>
    <xf numFmtId="0" fontId="2" fillId="26" borderId="23" xfId="0" applyFont="1" applyFill="1" applyBorder="1" applyAlignment="1" applyProtection="1" quotePrefix="1">
      <alignment horizontal="center" vertical="center" shrinkToFit="1"/>
      <protection/>
    </xf>
    <xf numFmtId="0" fontId="2" fillId="21" borderId="79" xfId="0" applyFont="1" applyFill="1" applyBorder="1" applyAlignment="1">
      <alignment horizontal="center" vertical="center" shrinkToFit="1"/>
    </xf>
    <xf numFmtId="0" fontId="2" fillId="21" borderId="80" xfId="0" applyFont="1" applyFill="1" applyBorder="1" applyAlignment="1">
      <alignment horizontal="center" vertical="center" shrinkToFit="1"/>
    </xf>
    <xf numFmtId="0" fontId="2" fillId="21" borderId="81" xfId="0" applyFont="1" applyFill="1" applyBorder="1" applyAlignment="1">
      <alignment horizontal="center" vertical="center" shrinkToFit="1"/>
    </xf>
    <xf numFmtId="0" fontId="2" fillId="26" borderId="28" xfId="0" applyFont="1" applyFill="1" applyBorder="1" applyAlignment="1" applyProtection="1" quotePrefix="1">
      <alignment horizontal="center" vertical="center" shrinkToFit="1"/>
      <protection/>
    </xf>
    <xf numFmtId="0" fontId="2" fillId="26" borderId="21" xfId="0" applyFont="1" applyFill="1" applyBorder="1" applyAlignment="1" applyProtection="1" quotePrefix="1">
      <alignment horizontal="center" vertical="center" shrinkToFit="1"/>
      <protection/>
    </xf>
    <xf numFmtId="0" fontId="2" fillId="26" borderId="27" xfId="0" applyFont="1" applyFill="1" applyBorder="1" applyAlignment="1" applyProtection="1" quotePrefix="1">
      <alignment horizontal="center" vertical="center" shrinkToFit="1"/>
      <protection/>
    </xf>
    <xf numFmtId="0" fontId="2" fillId="21" borderId="92" xfId="0" applyFont="1" applyFill="1" applyBorder="1" applyAlignment="1">
      <alignment horizontal="center" vertical="center" shrinkToFit="1"/>
    </xf>
    <xf numFmtId="0" fontId="2" fillId="26" borderId="71" xfId="0" applyFont="1" applyFill="1" applyBorder="1" applyAlignment="1">
      <alignment horizontal="center" vertical="center" shrinkToFit="1"/>
    </xf>
    <xf numFmtId="0" fontId="2" fillId="26" borderId="87" xfId="0" applyFont="1" applyFill="1" applyBorder="1" applyAlignment="1">
      <alignment horizontal="center" vertical="center" shrinkToFit="1"/>
    </xf>
    <xf numFmtId="0" fontId="2" fillId="26" borderId="92" xfId="0" applyFont="1" applyFill="1" applyBorder="1" applyAlignment="1">
      <alignment horizontal="center" vertical="center" shrinkToFit="1"/>
    </xf>
    <xf numFmtId="0" fontId="2" fillId="26" borderId="72" xfId="0" applyFont="1" applyFill="1" applyBorder="1" applyAlignment="1">
      <alignment horizontal="center" vertical="center" shrinkToFit="1"/>
    </xf>
    <xf numFmtId="0" fontId="2" fillId="21" borderId="84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2" fillId="21" borderId="17" xfId="0" applyFont="1" applyFill="1" applyBorder="1" applyAlignment="1" applyProtection="1" quotePrefix="1">
      <alignment horizontal="center" vertical="center" shrinkToFit="1"/>
      <protection/>
    </xf>
    <xf numFmtId="0" fontId="2" fillId="21" borderId="14" xfId="0" applyFont="1" applyFill="1" applyBorder="1" applyAlignment="1" applyProtection="1">
      <alignment horizontal="center" vertical="center" shrinkToFit="1"/>
      <protection/>
    </xf>
    <xf numFmtId="0" fontId="2" fillId="21" borderId="26" xfId="0" applyFont="1" applyFill="1" applyBorder="1" applyAlignment="1" applyProtection="1">
      <alignment horizontal="center" vertical="center" shrinkToFit="1"/>
      <protection/>
    </xf>
    <xf numFmtId="0" fontId="2" fillId="21" borderId="18" xfId="0" applyFont="1" applyFill="1" applyBorder="1" applyAlignment="1" applyProtection="1" quotePrefix="1">
      <alignment horizontal="center" vertical="center" shrinkToFit="1"/>
      <protection/>
    </xf>
    <xf numFmtId="0" fontId="2" fillId="21" borderId="19" xfId="0" applyFont="1" applyFill="1" applyBorder="1" applyAlignment="1" applyProtection="1">
      <alignment horizontal="center" vertical="center" shrinkToFit="1"/>
      <protection/>
    </xf>
    <xf numFmtId="0" fontId="2" fillId="21" borderId="23" xfId="0" applyFont="1" applyFill="1" applyBorder="1" applyAlignment="1" applyProtection="1">
      <alignment horizontal="center" vertical="center" shrinkToFit="1"/>
      <protection/>
    </xf>
    <xf numFmtId="0" fontId="2" fillId="7" borderId="20" xfId="0" applyFont="1" applyFill="1" applyBorder="1" applyAlignment="1" applyProtection="1">
      <alignment horizontal="center" vertical="center" shrinkToFit="1"/>
      <protection locked="0"/>
    </xf>
    <xf numFmtId="0" fontId="2" fillId="7" borderId="21" xfId="0" applyFont="1" applyFill="1" applyBorder="1" applyAlignment="1" applyProtection="1">
      <alignment horizontal="center" vertical="center" shrinkToFit="1"/>
      <protection locked="0"/>
    </xf>
    <xf numFmtId="0" fontId="2" fillId="7" borderId="27" xfId="0" applyFont="1" applyFill="1" applyBorder="1" applyAlignment="1" applyProtection="1">
      <alignment horizontal="center" vertical="center" shrinkToFit="1"/>
      <protection locked="0"/>
    </xf>
    <xf numFmtId="0" fontId="2" fillId="26" borderId="17" xfId="0" applyFont="1" applyFill="1" applyBorder="1" applyAlignment="1" applyProtection="1" quotePrefix="1">
      <alignment horizontal="center" vertical="center" shrinkToFit="1"/>
      <protection/>
    </xf>
    <xf numFmtId="0" fontId="2" fillId="26" borderId="14" xfId="0" applyFont="1" applyFill="1" applyBorder="1" applyAlignment="1" applyProtection="1" quotePrefix="1">
      <alignment horizontal="center" vertical="center" shrinkToFit="1"/>
      <protection/>
    </xf>
    <xf numFmtId="0" fontId="2" fillId="26" borderId="26" xfId="0" applyFont="1" applyFill="1" applyBorder="1" applyAlignment="1" applyProtection="1" quotePrefix="1">
      <alignment horizontal="center" vertical="center" shrinkToFit="1"/>
      <protection/>
    </xf>
    <xf numFmtId="0" fontId="2" fillId="0" borderId="86" xfId="0" applyFont="1" applyBorder="1" applyAlignment="1" applyProtection="1">
      <alignment horizontal="center" vertical="center" shrinkToFit="1"/>
      <protection/>
    </xf>
    <xf numFmtId="0" fontId="2" fillId="0" borderId="87" xfId="0" applyFont="1" applyBorder="1" applyAlignment="1" applyProtection="1">
      <alignment horizontal="center" vertical="center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26" borderId="86" xfId="0" applyFont="1" applyFill="1" applyBorder="1" applyAlignment="1">
      <alignment horizontal="center" vertical="center" shrinkToFit="1"/>
    </xf>
    <xf numFmtId="0" fontId="2" fillId="21" borderId="28" xfId="0" applyFont="1" applyFill="1" applyBorder="1" applyAlignment="1" applyProtection="1" quotePrefix="1">
      <alignment horizontal="center" vertical="center" shrinkToFit="1"/>
      <protection/>
    </xf>
    <xf numFmtId="0" fontId="2" fillId="21" borderId="21" xfId="0" applyFont="1" applyFill="1" applyBorder="1" applyAlignment="1" applyProtection="1">
      <alignment horizontal="center" vertical="center" shrinkToFit="1"/>
      <protection/>
    </xf>
    <xf numFmtId="0" fontId="2" fillId="21" borderId="27" xfId="0" applyFont="1" applyFill="1" applyBorder="1" applyAlignment="1" applyProtection="1">
      <alignment horizontal="center" vertical="center" shrinkToFit="1"/>
      <protection/>
    </xf>
    <xf numFmtId="0" fontId="2" fillId="0" borderId="24" xfId="0" applyNumberFormat="1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21" borderId="85" xfId="0" applyFont="1" applyFill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2" fillId="6" borderId="93" xfId="0" applyFont="1" applyFill="1" applyBorder="1" applyAlignment="1" applyProtection="1" quotePrefix="1">
      <alignment horizontal="center" vertical="center" shrinkToFit="1"/>
      <protection/>
    </xf>
    <xf numFmtId="0" fontId="2" fillId="6" borderId="93" xfId="0" applyFont="1" applyFill="1" applyBorder="1" applyAlignment="1" applyProtection="1">
      <alignment horizontal="center" vertical="center" shrinkToFit="1"/>
      <protection/>
    </xf>
    <xf numFmtId="0" fontId="2" fillId="6" borderId="94" xfId="0" applyFont="1" applyFill="1" applyBorder="1" applyAlignment="1" applyProtection="1">
      <alignment horizontal="center" vertical="center" shrinkToFit="1"/>
      <protection/>
    </xf>
    <xf numFmtId="56" fontId="11" fillId="0" borderId="53" xfId="0" applyNumberFormat="1" applyFont="1" applyBorder="1" applyAlignment="1">
      <alignment horizontal="center" vertical="center" shrinkToFit="1"/>
    </xf>
    <xf numFmtId="0" fontId="2" fillId="6" borderId="76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left" vertical="center" shrinkToFit="1"/>
    </xf>
    <xf numFmtId="0" fontId="0" fillId="26" borderId="30" xfId="0" applyFill="1" applyBorder="1" applyAlignment="1" applyProtection="1">
      <alignment horizontal="center" vertical="center" shrinkToFit="1"/>
      <protection locked="0"/>
    </xf>
    <xf numFmtId="0" fontId="0" fillId="26" borderId="29" xfId="0" applyFill="1" applyBorder="1" applyAlignment="1" applyProtection="1">
      <alignment horizontal="center" vertical="center" shrinkToFit="1"/>
      <protection locked="0"/>
    </xf>
    <xf numFmtId="0" fontId="0" fillId="26" borderId="32" xfId="0" applyFill="1" applyBorder="1" applyAlignment="1" applyProtection="1">
      <alignment horizontal="center" vertical="center" shrinkToFit="1"/>
      <protection locked="0"/>
    </xf>
    <xf numFmtId="0" fontId="0" fillId="26" borderId="37" xfId="0" applyFill="1" applyBorder="1" applyAlignment="1" applyProtection="1">
      <alignment horizontal="center" vertical="center" shrinkToFit="1"/>
      <protection locked="0"/>
    </xf>
    <xf numFmtId="0" fontId="0" fillId="26" borderId="35" xfId="0" applyFill="1" applyBorder="1" applyAlignment="1" applyProtection="1">
      <alignment horizontal="center" vertical="center" shrinkToFit="1"/>
      <protection locked="0"/>
    </xf>
    <xf numFmtId="0" fontId="0" fillId="26" borderId="36" xfId="0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187" fontId="6" fillId="0" borderId="95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 horizontal="center" vertical="center" shrinkToFit="1"/>
    </xf>
    <xf numFmtId="187" fontId="6" fillId="0" borderId="96" xfId="0" applyNumberFormat="1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26" borderId="30" xfId="0" applyFont="1" applyFill="1" applyBorder="1" applyAlignment="1" applyProtection="1">
      <alignment horizontal="center" vertical="center" shrinkToFit="1"/>
      <protection locked="0"/>
    </xf>
    <xf numFmtId="0" fontId="0" fillId="26" borderId="29" xfId="0" applyFont="1" applyFill="1" applyBorder="1" applyAlignment="1" applyProtection="1">
      <alignment vertical="center"/>
      <protection locked="0"/>
    </xf>
    <xf numFmtId="0" fontId="0" fillId="26" borderId="32" xfId="0" applyFont="1" applyFill="1" applyBorder="1" applyAlignment="1" applyProtection="1">
      <alignment vertical="center"/>
      <protection locked="0"/>
    </xf>
    <xf numFmtId="0" fontId="0" fillId="26" borderId="37" xfId="0" applyFont="1" applyFill="1" applyBorder="1" applyAlignment="1" applyProtection="1">
      <alignment vertical="center"/>
      <protection locked="0"/>
    </xf>
    <xf numFmtId="0" fontId="0" fillId="26" borderId="35" xfId="0" applyFont="1" applyFill="1" applyBorder="1" applyAlignment="1" applyProtection="1">
      <alignment vertical="center"/>
      <protection locked="0"/>
    </xf>
    <xf numFmtId="0" fontId="0" fillId="26" borderId="36" xfId="0" applyFont="1" applyFill="1" applyBorder="1" applyAlignment="1" applyProtection="1">
      <alignment vertical="center"/>
      <protection locked="0"/>
    </xf>
    <xf numFmtId="0" fontId="2" fillId="11" borderId="79" xfId="0" applyFont="1" applyFill="1" applyBorder="1" applyAlignment="1">
      <alignment horizontal="center" vertical="center" shrinkToFit="1"/>
    </xf>
    <xf numFmtId="0" fontId="2" fillId="11" borderId="80" xfId="0" applyFont="1" applyFill="1" applyBorder="1" applyAlignment="1">
      <alignment horizontal="center" vertical="center" shrinkToFit="1"/>
    </xf>
    <xf numFmtId="0" fontId="2" fillId="11" borderId="81" xfId="0" applyFont="1" applyFill="1" applyBorder="1" applyAlignment="1">
      <alignment horizontal="center" vertical="center" shrinkToFit="1"/>
    </xf>
    <xf numFmtId="0" fontId="2" fillId="11" borderId="85" xfId="0" applyFont="1" applyFill="1" applyBorder="1" applyAlignment="1">
      <alignment horizontal="center" vertical="center" shrinkToFit="1"/>
    </xf>
    <xf numFmtId="0" fontId="2" fillId="11" borderId="77" xfId="0" applyFont="1" applyFill="1" applyBorder="1" applyAlignment="1" applyProtection="1">
      <alignment horizontal="center" vertical="center" shrinkToFit="1"/>
      <protection/>
    </xf>
    <xf numFmtId="0" fontId="2" fillId="11" borderId="17" xfId="0" applyFont="1" applyFill="1" applyBorder="1" applyAlignment="1" applyProtection="1">
      <alignment horizontal="center" vertical="center" shrinkToFit="1"/>
      <protection/>
    </xf>
    <xf numFmtId="0" fontId="2" fillId="11" borderId="73" xfId="0" applyFont="1" applyFill="1" applyBorder="1" applyAlignment="1" applyProtection="1">
      <alignment horizontal="center" vertical="center" shrinkToFit="1"/>
      <protection/>
    </xf>
    <xf numFmtId="0" fontId="2" fillId="11" borderId="37" xfId="0" applyFont="1" applyFill="1" applyBorder="1" applyAlignment="1" applyProtection="1">
      <alignment horizontal="center" vertical="center" shrinkToFit="1"/>
      <protection/>
    </xf>
    <xf numFmtId="0" fontId="2" fillId="11" borderId="75" xfId="0" applyFont="1" applyFill="1" applyBorder="1" applyAlignment="1" applyProtection="1">
      <alignment horizontal="center" vertical="center" shrinkToFit="1"/>
      <protection/>
    </xf>
    <xf numFmtId="0" fontId="2" fillId="11" borderId="18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horizontal="center" vertical="center" shrinkToFit="1"/>
    </xf>
    <xf numFmtId="0" fontId="3" fillId="26" borderId="51" xfId="0" applyFont="1" applyFill="1" applyBorder="1" applyAlignment="1" applyProtection="1">
      <alignment horizontal="center" vertical="center" shrinkToFit="1"/>
      <protection locked="0"/>
    </xf>
    <xf numFmtId="0" fontId="3" fillId="26" borderId="29" xfId="0" applyFont="1" applyFill="1" applyBorder="1" applyAlignment="1" applyProtection="1">
      <alignment horizontal="center" vertical="center" shrinkToFit="1"/>
      <protection locked="0"/>
    </xf>
    <xf numFmtId="0" fontId="3" fillId="26" borderId="32" xfId="0" applyFont="1" applyFill="1" applyBorder="1" applyAlignment="1" applyProtection="1">
      <alignment horizontal="center" vertical="center" shrinkToFit="1"/>
      <protection locked="0"/>
    </xf>
    <xf numFmtId="0" fontId="3" fillId="26" borderId="59" xfId="0" applyFont="1" applyFill="1" applyBorder="1" applyAlignment="1" applyProtection="1">
      <alignment horizontal="center" vertical="center" shrinkToFit="1"/>
      <protection locked="0"/>
    </xf>
    <xf numFmtId="0" fontId="3" fillId="26" borderId="0" xfId="0" applyFont="1" applyFill="1" applyBorder="1" applyAlignment="1" applyProtection="1">
      <alignment horizontal="center" vertical="center" shrinkToFit="1"/>
      <protection locked="0"/>
    </xf>
    <xf numFmtId="0" fontId="3" fillId="26" borderId="34" xfId="0" applyFont="1" applyFill="1" applyBorder="1" applyAlignment="1" applyProtection="1">
      <alignment horizontal="center" vertical="center" shrinkToFit="1"/>
      <protection locked="0"/>
    </xf>
    <xf numFmtId="0" fontId="3" fillId="26" borderId="60" xfId="0" applyFont="1" applyFill="1" applyBorder="1" applyAlignment="1" applyProtection="1">
      <alignment horizontal="center" vertical="center" shrinkToFit="1"/>
      <protection locked="0"/>
    </xf>
    <xf numFmtId="0" fontId="3" fillId="26" borderId="53" xfId="0" applyFont="1" applyFill="1" applyBorder="1" applyAlignment="1" applyProtection="1">
      <alignment horizontal="center" vertical="center" shrinkToFit="1"/>
      <protection locked="0"/>
    </xf>
    <xf numFmtId="0" fontId="3" fillId="26" borderId="61" xfId="0" applyFont="1" applyFill="1" applyBorder="1" applyAlignment="1" applyProtection="1">
      <alignment horizontal="center" vertical="center" shrinkToFit="1"/>
      <protection locked="0"/>
    </xf>
    <xf numFmtId="0" fontId="3" fillId="26" borderId="30" xfId="0" applyFont="1" applyFill="1" applyBorder="1" applyAlignment="1" applyProtection="1">
      <alignment horizontal="center" vertical="center" shrinkToFit="1"/>
      <protection locked="0"/>
    </xf>
    <xf numFmtId="0" fontId="3" fillId="26" borderId="29" xfId="0" applyFont="1" applyFill="1" applyBorder="1" applyAlignment="1" applyProtection="1">
      <alignment horizontal="center" vertical="center" shrinkToFit="1"/>
      <protection locked="0"/>
    </xf>
    <xf numFmtId="0" fontId="3" fillId="26" borderId="31" xfId="0" applyFont="1" applyFill="1" applyBorder="1" applyAlignment="1" applyProtection="1">
      <alignment horizontal="center" vertical="center" shrinkToFit="1"/>
      <protection locked="0"/>
    </xf>
    <xf numFmtId="0" fontId="3" fillId="26" borderId="33" xfId="0" applyFont="1" applyFill="1" applyBorder="1" applyAlignment="1" applyProtection="1">
      <alignment horizontal="center" vertical="center" shrinkToFit="1"/>
      <protection locked="0"/>
    </xf>
    <xf numFmtId="0" fontId="3" fillId="26" borderId="0" xfId="0" applyFont="1" applyFill="1" applyBorder="1" applyAlignment="1" applyProtection="1">
      <alignment horizontal="center" vertical="center" shrinkToFit="1"/>
      <protection locked="0"/>
    </xf>
    <xf numFmtId="0" fontId="3" fillId="26" borderId="54" xfId="0" applyFont="1" applyFill="1" applyBorder="1" applyAlignment="1" applyProtection="1">
      <alignment horizontal="center" vertical="center" shrinkToFit="1"/>
      <protection locked="0"/>
    </xf>
    <xf numFmtId="0" fontId="3" fillId="26" borderId="52" xfId="0" applyFont="1" applyFill="1" applyBorder="1" applyAlignment="1" applyProtection="1">
      <alignment horizontal="center" vertical="center" shrinkToFit="1"/>
      <protection locked="0"/>
    </xf>
    <xf numFmtId="0" fontId="3" fillId="26" borderId="53" xfId="0" applyFont="1" applyFill="1" applyBorder="1" applyAlignment="1" applyProtection="1">
      <alignment horizontal="center" vertical="center" shrinkToFit="1"/>
      <protection locked="0"/>
    </xf>
    <xf numFmtId="0" fontId="3" fillId="26" borderId="5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rgb="FFCCFFFF"/>
      </font>
    </dxf>
    <dxf>
      <font>
        <color rgb="FFCCFFFF"/>
      </font>
    </dxf>
    <dxf>
      <font>
        <color rgb="FFFFFF99"/>
      </font>
    </dxf>
    <dxf>
      <font>
        <color rgb="FFCCFFFF"/>
      </font>
    </dxf>
    <dxf>
      <font>
        <color indexed="9"/>
      </font>
    </dxf>
    <dxf>
      <font>
        <color rgb="FFCCFFFF"/>
      </font>
    </dxf>
    <dxf>
      <font>
        <color rgb="FFCCFFFF"/>
      </font>
    </dxf>
    <dxf>
      <font>
        <name val="ＭＳ Ｐゴシック"/>
        <color theme="9" tint="0.5999600291252136"/>
      </font>
    </dxf>
    <dxf>
      <font>
        <color rgb="FFFFFF99"/>
      </font>
    </dxf>
    <dxf>
      <font>
        <color rgb="FFCCFFFF"/>
      </font>
    </dxf>
    <dxf>
      <font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Q121"/>
  <sheetViews>
    <sheetView tabSelected="1" zoomScalePageLayoutView="0" workbookViewId="0" topLeftCell="A96">
      <selection activeCell="AK115" sqref="AK115"/>
    </sheetView>
  </sheetViews>
  <sheetFormatPr defaultColWidth="2.125" defaultRowHeight="14.25" customHeight="1"/>
  <cols>
    <col min="1" max="56" width="2.375" style="1" customWidth="1"/>
    <col min="57" max="16384" width="2.125" style="1" customWidth="1"/>
  </cols>
  <sheetData>
    <row r="1" spans="1:58" ht="17.25" customHeight="1">
      <c r="A1" s="399" t="s">
        <v>44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85"/>
      <c r="BB1" s="85"/>
      <c r="BC1" s="85"/>
      <c r="BD1" s="85"/>
      <c r="BE1" s="85"/>
      <c r="BF1" s="8"/>
    </row>
    <row r="2" spans="1:58" ht="14.25" customHeight="1">
      <c r="A2" s="412" t="s">
        <v>34</v>
      </c>
      <c r="B2" s="412"/>
      <c r="C2" s="412"/>
      <c r="D2" s="412"/>
      <c r="E2" s="412"/>
      <c r="F2" s="412"/>
      <c r="G2" s="412"/>
      <c r="H2" s="412"/>
      <c r="I2" s="412"/>
      <c r="J2" s="412"/>
      <c r="K2" s="185" t="s">
        <v>10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</row>
    <row r="3" spans="1:69" ht="18" customHeight="1" thickBot="1">
      <c r="A3" s="270" t="s">
        <v>32</v>
      </c>
      <c r="B3" s="270"/>
      <c r="C3" s="270"/>
      <c r="D3" s="270"/>
      <c r="E3" s="270"/>
      <c r="F3" s="270"/>
      <c r="G3" s="270"/>
      <c r="H3" s="270"/>
      <c r="I3" s="271" t="s">
        <v>45</v>
      </c>
      <c r="J3" s="271"/>
      <c r="K3" s="271"/>
      <c r="L3" s="272" t="s">
        <v>53</v>
      </c>
      <c r="M3" s="272"/>
      <c r="N3" s="272"/>
      <c r="O3" s="272"/>
      <c r="P3" s="272"/>
      <c r="Q3" s="272"/>
      <c r="R3" s="272"/>
      <c r="S3" s="271" t="s">
        <v>43</v>
      </c>
      <c r="T3" s="271"/>
      <c r="U3" s="271"/>
      <c r="V3" s="272" t="s">
        <v>53</v>
      </c>
      <c r="W3" s="272"/>
      <c r="X3" s="272"/>
      <c r="Y3" s="272"/>
      <c r="Z3" s="272"/>
      <c r="AA3" s="272"/>
      <c r="AB3" s="272"/>
      <c r="AC3" s="2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</row>
    <row r="4" spans="1:69" ht="18" customHeight="1" thickBot="1">
      <c r="A4" s="273" t="s">
        <v>0</v>
      </c>
      <c r="B4" s="274"/>
      <c r="C4" s="274"/>
      <c r="D4" s="274"/>
      <c r="E4" s="274"/>
      <c r="F4" s="274"/>
      <c r="G4" s="274"/>
      <c r="H4" s="275"/>
      <c r="I4" s="276" t="str">
        <f>B5</f>
        <v>南山</v>
      </c>
      <c r="J4" s="267"/>
      <c r="K4" s="267"/>
      <c r="L4" s="267"/>
      <c r="M4" s="267"/>
      <c r="N4" s="267" t="str">
        <f>B6</f>
        <v>酒々井</v>
      </c>
      <c r="O4" s="267"/>
      <c r="P4" s="267"/>
      <c r="Q4" s="267"/>
      <c r="R4" s="267"/>
      <c r="S4" s="267" t="str">
        <f>B7</f>
        <v>下総／成付属</v>
      </c>
      <c r="T4" s="267"/>
      <c r="U4" s="267"/>
      <c r="V4" s="267"/>
      <c r="W4" s="267"/>
      <c r="X4" s="267" t="str">
        <f>B8</f>
        <v>富里北</v>
      </c>
      <c r="Y4" s="267"/>
      <c r="Z4" s="267"/>
      <c r="AA4" s="268"/>
      <c r="AB4" s="269"/>
      <c r="AC4" s="344" t="s">
        <v>38</v>
      </c>
      <c r="AD4" s="340"/>
      <c r="AE4" s="340" t="s">
        <v>39</v>
      </c>
      <c r="AF4" s="340"/>
      <c r="AG4" s="340" t="s">
        <v>37</v>
      </c>
      <c r="AH4" s="341"/>
      <c r="AI4" s="294" t="s">
        <v>7</v>
      </c>
      <c r="AJ4" s="295"/>
      <c r="AK4" s="296"/>
      <c r="AL4" s="340" t="s">
        <v>6</v>
      </c>
      <c r="AM4" s="340"/>
      <c r="AN4" s="340" t="s">
        <v>8</v>
      </c>
      <c r="AO4" s="341"/>
      <c r="AP4" s="277" t="s">
        <v>40</v>
      </c>
      <c r="AQ4" s="278"/>
      <c r="AR4" s="237"/>
      <c r="AS4" s="294" t="s">
        <v>9</v>
      </c>
      <c r="AT4" s="295"/>
      <c r="AU4" s="295"/>
      <c r="AV4" s="296"/>
      <c r="AW4" s="277" t="s">
        <v>41</v>
      </c>
      <c r="AX4" s="278"/>
      <c r="AY4" s="237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ht="18" customHeight="1">
      <c r="A5" s="18">
        <v>1</v>
      </c>
      <c r="B5" s="407" t="s">
        <v>70</v>
      </c>
      <c r="C5" s="408"/>
      <c r="D5" s="408"/>
      <c r="E5" s="408"/>
      <c r="F5" s="408"/>
      <c r="G5" s="408"/>
      <c r="H5" s="409"/>
      <c r="I5" s="38"/>
      <c r="J5" s="39"/>
      <c r="K5" s="39"/>
      <c r="L5" s="43"/>
      <c r="M5" s="40"/>
      <c r="N5" s="65" t="str">
        <f>IF(COUNTBLANK(P5:R5)&gt;=1,"",IF(P5&gt;R5,"○",IF(P5=R5,"△",IF(P5&lt;R5,"●"))))</f>
        <v>△</v>
      </c>
      <c r="O5" s="56"/>
      <c r="P5" s="59">
        <v>1</v>
      </c>
      <c r="Q5" s="66" t="s">
        <v>94</v>
      </c>
      <c r="R5" s="67">
        <v>1</v>
      </c>
      <c r="S5" s="65" t="str">
        <f>IF(COUNTBLANK(U5:W5)&gt;=1,"",IF(U5&gt;W5,"○",IF(U5=W5,"△",IF(U5&lt;W5,"●"))))</f>
        <v>○</v>
      </c>
      <c r="T5" s="56"/>
      <c r="U5" s="59">
        <v>3</v>
      </c>
      <c r="V5" s="66" t="s">
        <v>94</v>
      </c>
      <c r="W5" s="67">
        <v>1</v>
      </c>
      <c r="X5" s="65" t="str">
        <f>IF(COUNTBLANK(Z5:AB5)&gt;=1,"",IF(Z5&gt;AB5,"○",IF(Z5=AB5,"△",IF(Z5&lt;AB5,"●"))))</f>
        <v>○</v>
      </c>
      <c r="Y5" s="56"/>
      <c r="Z5" s="59">
        <v>3</v>
      </c>
      <c r="AA5" s="66" t="s">
        <v>94</v>
      </c>
      <c r="AB5" s="60">
        <v>1</v>
      </c>
      <c r="AC5" s="266">
        <f>COUNTIF($I5:$AB5,"○")</f>
        <v>2</v>
      </c>
      <c r="AD5" s="240"/>
      <c r="AE5" s="240">
        <f>COUNTIF($I5:$AB5,"△")</f>
        <v>1</v>
      </c>
      <c r="AF5" s="240"/>
      <c r="AG5" s="240">
        <f>COUNTIF($I5:$AB5,"●")</f>
        <v>0</v>
      </c>
      <c r="AH5" s="241"/>
      <c r="AI5" s="252">
        <f>AC5*3+AE5</f>
        <v>7</v>
      </c>
      <c r="AJ5" s="253"/>
      <c r="AK5" s="254"/>
      <c r="AL5" s="240">
        <f>K5+P5+U5+Z5</f>
        <v>7</v>
      </c>
      <c r="AM5" s="240"/>
      <c r="AN5" s="240">
        <f>M5+R5+W5+AB5</f>
        <v>3</v>
      </c>
      <c r="AO5" s="241"/>
      <c r="AP5" s="242">
        <f>AL5-AN5</f>
        <v>4</v>
      </c>
      <c r="AQ5" s="243"/>
      <c r="AR5" s="244"/>
      <c r="AS5" s="279">
        <v>2</v>
      </c>
      <c r="AT5" s="280"/>
      <c r="AU5" s="280"/>
      <c r="AV5" s="281"/>
      <c r="AW5" s="282"/>
      <c r="AX5" s="283"/>
      <c r="AY5" s="284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ht="18" customHeight="1">
      <c r="A6" s="15">
        <v>2</v>
      </c>
      <c r="B6" s="259" t="s">
        <v>71</v>
      </c>
      <c r="C6" s="260"/>
      <c r="D6" s="260"/>
      <c r="E6" s="260"/>
      <c r="F6" s="260"/>
      <c r="G6" s="260"/>
      <c r="H6" s="261"/>
      <c r="I6" s="32" t="str">
        <f>IF(COUNTBLANK(K6:M6)&gt;=1,"",IF(K6&gt;M6,"○",IF(K6=M6,"△",IF(K6&lt;M6,"●"))))</f>
        <v>△</v>
      </c>
      <c r="J6" s="35"/>
      <c r="K6" s="50">
        <v>1</v>
      </c>
      <c r="L6" s="44" t="s">
        <v>94</v>
      </c>
      <c r="M6" s="54">
        <v>1</v>
      </c>
      <c r="N6" s="61"/>
      <c r="O6" s="62"/>
      <c r="P6" s="62"/>
      <c r="Q6" s="45"/>
      <c r="R6" s="63"/>
      <c r="S6" s="68" t="str">
        <f>IF(COUNTBLANK(U6:W6)&gt;=1,"",IF(U6&gt;W6,"○",IF(U6=W6,"△",IF(U6&lt;W6,"●"))))</f>
        <v>○</v>
      </c>
      <c r="T6" s="35"/>
      <c r="U6" s="50">
        <v>4</v>
      </c>
      <c r="V6" s="44" t="s">
        <v>94</v>
      </c>
      <c r="W6" s="54">
        <v>0</v>
      </c>
      <c r="X6" s="68" t="str">
        <f>IF(COUNTBLANK(Z6:AB6)&gt;=1,"",IF(Z6&gt;AB6,"○",IF(Z6=AB6,"△",IF(Z6&lt;AB6,"●"))))</f>
        <v>○</v>
      </c>
      <c r="Y6" s="35"/>
      <c r="Z6" s="50">
        <v>1</v>
      </c>
      <c r="AA6" s="44" t="s">
        <v>94</v>
      </c>
      <c r="AB6" s="57">
        <v>0</v>
      </c>
      <c r="AC6" s="262">
        <f>COUNTIF($I6:$AB6,"○")</f>
        <v>2</v>
      </c>
      <c r="AD6" s="247"/>
      <c r="AE6" s="247">
        <f>COUNTIF($I6:$AB6,"△")</f>
        <v>1</v>
      </c>
      <c r="AF6" s="247"/>
      <c r="AG6" s="247">
        <f>COUNTIF($I6:$AB6,"●")</f>
        <v>0</v>
      </c>
      <c r="AH6" s="248"/>
      <c r="AI6" s="297">
        <f>AC6*3+AE6</f>
        <v>7</v>
      </c>
      <c r="AJ6" s="298"/>
      <c r="AK6" s="299"/>
      <c r="AL6" s="247">
        <f>K6+P6+U6+Z6</f>
        <v>6</v>
      </c>
      <c r="AM6" s="247"/>
      <c r="AN6" s="247">
        <f>M6+R6+W6+AB6</f>
        <v>1</v>
      </c>
      <c r="AO6" s="248"/>
      <c r="AP6" s="249">
        <f>AL6-AN6</f>
        <v>5</v>
      </c>
      <c r="AQ6" s="250"/>
      <c r="AR6" s="251"/>
      <c r="AS6" s="229">
        <v>1</v>
      </c>
      <c r="AT6" s="230"/>
      <c r="AU6" s="230"/>
      <c r="AV6" s="231"/>
      <c r="AW6" s="300"/>
      <c r="AX6" s="301"/>
      <c r="AY6" s="302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ht="18" customHeight="1">
      <c r="A7" s="15">
        <v>3</v>
      </c>
      <c r="B7" s="263" t="s">
        <v>72</v>
      </c>
      <c r="C7" s="264"/>
      <c r="D7" s="264"/>
      <c r="E7" s="264"/>
      <c r="F7" s="264"/>
      <c r="G7" s="264"/>
      <c r="H7" s="265"/>
      <c r="I7" s="32" t="str">
        <f>IF(COUNTBLANK(K7:M7)&gt;=1,"",IF(K7&gt;M7,"○",IF(K7=M7,"△",IF(K7&lt;M7,"●"))))</f>
        <v>●</v>
      </c>
      <c r="J7" s="35"/>
      <c r="K7" s="50">
        <v>1</v>
      </c>
      <c r="L7" s="44" t="s">
        <v>94</v>
      </c>
      <c r="M7" s="54">
        <v>3</v>
      </c>
      <c r="N7" s="33" t="str">
        <f>IF(COUNTBLANK(P7:R7)&gt;=1,"",IF(P7&gt;R7,"○",IF(P7=R7,"△",IF(P7&lt;R7,"●"))))</f>
        <v>●</v>
      </c>
      <c r="O7" s="35"/>
      <c r="P7" s="50">
        <v>0</v>
      </c>
      <c r="Q7" s="44" t="s">
        <v>94</v>
      </c>
      <c r="R7" s="54">
        <v>4</v>
      </c>
      <c r="S7" s="61"/>
      <c r="T7" s="62"/>
      <c r="U7" s="62"/>
      <c r="V7" s="45"/>
      <c r="W7" s="63"/>
      <c r="X7" s="68" t="str">
        <f>IF(COUNTBLANK(Z7:AB7)&gt;=1,"",IF(Z7&gt;AB7,"○",IF(Z7=AB7,"△",IF(Z7&lt;AB7,"●"))))</f>
        <v>○</v>
      </c>
      <c r="Y7" s="35"/>
      <c r="Z7" s="50">
        <v>3</v>
      </c>
      <c r="AA7" s="44" t="s">
        <v>94</v>
      </c>
      <c r="AB7" s="57">
        <v>0</v>
      </c>
      <c r="AC7" s="262">
        <f>COUNTIF($I7:$AB7,"○")</f>
        <v>1</v>
      </c>
      <c r="AD7" s="247"/>
      <c r="AE7" s="247">
        <f>COUNTIF($I7:$AB7,"△")</f>
        <v>0</v>
      </c>
      <c r="AF7" s="247"/>
      <c r="AG7" s="247">
        <f>COUNTIF($I7:$AB7,"●")</f>
        <v>2</v>
      </c>
      <c r="AH7" s="248"/>
      <c r="AI7" s="297">
        <f>AC7*3+AE7</f>
        <v>3</v>
      </c>
      <c r="AJ7" s="298"/>
      <c r="AK7" s="299"/>
      <c r="AL7" s="247">
        <f>K7+P7+U7+Z7</f>
        <v>4</v>
      </c>
      <c r="AM7" s="247"/>
      <c r="AN7" s="247">
        <f>M7+R7+W7+AB7</f>
        <v>7</v>
      </c>
      <c r="AO7" s="248"/>
      <c r="AP7" s="249">
        <f>AL7-AN7</f>
        <v>-3</v>
      </c>
      <c r="AQ7" s="250"/>
      <c r="AR7" s="251"/>
      <c r="AS7" s="229">
        <v>3</v>
      </c>
      <c r="AT7" s="230"/>
      <c r="AU7" s="230"/>
      <c r="AV7" s="231"/>
      <c r="AW7" s="300"/>
      <c r="AX7" s="301"/>
      <c r="AY7" s="302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ht="18" customHeight="1" thickBot="1">
      <c r="A8" s="16">
        <v>4</v>
      </c>
      <c r="B8" s="255" t="s">
        <v>58</v>
      </c>
      <c r="C8" s="256"/>
      <c r="D8" s="256"/>
      <c r="E8" s="256"/>
      <c r="F8" s="256"/>
      <c r="G8" s="256"/>
      <c r="H8" s="411"/>
      <c r="I8" s="31" t="str">
        <f>IF(COUNTBLANK(K8:M8)&gt;=1,"",IF(K8&gt;M8,"○",IF(K8=M8,"△",IF(K8&lt;M8,"●"))))</f>
        <v>●</v>
      </c>
      <c r="J8" s="36"/>
      <c r="K8" s="51">
        <v>1</v>
      </c>
      <c r="L8" s="46" t="s">
        <v>94</v>
      </c>
      <c r="M8" s="55">
        <v>3</v>
      </c>
      <c r="N8" s="34" t="str">
        <f>IF(COUNTBLANK(P8:R8)&gt;=1,"",IF(P8&gt;R8,"○",IF(P8=R8,"△",IF(P8&lt;R8,"●"))))</f>
        <v>●</v>
      </c>
      <c r="O8" s="36"/>
      <c r="P8" s="51">
        <v>0</v>
      </c>
      <c r="Q8" s="46" t="s">
        <v>94</v>
      </c>
      <c r="R8" s="55">
        <v>1</v>
      </c>
      <c r="S8" s="37" t="str">
        <f>IF(COUNTBLANK(U8:W8)&gt;=1,"",IF(U8&gt;W8,"○",IF(U8=W8,"△",IF(U8&lt;W8,"●"))))</f>
        <v>●</v>
      </c>
      <c r="T8" s="36"/>
      <c r="U8" s="51">
        <v>0</v>
      </c>
      <c r="V8" s="46" t="s">
        <v>94</v>
      </c>
      <c r="W8" s="55">
        <v>3</v>
      </c>
      <c r="X8" s="64"/>
      <c r="Y8" s="41"/>
      <c r="Z8" s="41"/>
      <c r="AA8" s="47"/>
      <c r="AB8" s="42"/>
      <c r="AC8" s="258">
        <f>COUNTIF($I8:$AB8,"○")</f>
        <v>0</v>
      </c>
      <c r="AD8" s="245"/>
      <c r="AE8" s="245">
        <f>COUNTIF($I8:$AB8,"△")</f>
        <v>0</v>
      </c>
      <c r="AF8" s="245"/>
      <c r="AG8" s="245">
        <f>COUNTIF($I8:$AB8,"●")</f>
        <v>3</v>
      </c>
      <c r="AH8" s="246"/>
      <c r="AI8" s="347">
        <f>AC8*3+AE8</f>
        <v>0</v>
      </c>
      <c r="AJ8" s="348"/>
      <c r="AK8" s="349"/>
      <c r="AL8" s="245">
        <f>K8+P8+U8+Z8</f>
        <v>1</v>
      </c>
      <c r="AM8" s="245"/>
      <c r="AN8" s="245">
        <f>M8+R8+W8+AB8</f>
        <v>7</v>
      </c>
      <c r="AO8" s="246"/>
      <c r="AP8" s="285">
        <f>AL8-AN8</f>
        <v>-6</v>
      </c>
      <c r="AQ8" s="286"/>
      <c r="AR8" s="287"/>
      <c r="AS8" s="288">
        <v>4</v>
      </c>
      <c r="AT8" s="289"/>
      <c r="AU8" s="289"/>
      <c r="AV8" s="290"/>
      <c r="AW8" s="291"/>
      <c r="AX8" s="292"/>
      <c r="AY8" s="293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58:69" ht="18" customHeight="1"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ht="18" customHeight="1" thickBot="1">
      <c r="A10" s="270" t="s">
        <v>33</v>
      </c>
      <c r="B10" s="270"/>
      <c r="C10" s="270"/>
      <c r="D10" s="270"/>
      <c r="E10" s="270"/>
      <c r="F10" s="270"/>
      <c r="G10" s="270"/>
      <c r="H10" s="270"/>
      <c r="I10" s="410" t="s">
        <v>93</v>
      </c>
      <c r="J10" s="406"/>
      <c r="K10" s="406"/>
      <c r="L10" s="272" t="s">
        <v>50</v>
      </c>
      <c r="M10" s="272"/>
      <c r="N10" s="272"/>
      <c r="O10" s="272"/>
      <c r="P10" s="272"/>
      <c r="Q10" s="272"/>
      <c r="R10" s="272"/>
      <c r="S10" s="271" t="s">
        <v>43</v>
      </c>
      <c r="T10" s="271"/>
      <c r="U10" s="271"/>
      <c r="V10" s="272" t="s">
        <v>54</v>
      </c>
      <c r="W10" s="272"/>
      <c r="X10" s="272"/>
      <c r="Y10" s="272"/>
      <c r="Z10" s="272"/>
      <c r="AA10" s="272"/>
      <c r="AB10" s="272"/>
      <c r="AC10" s="2"/>
      <c r="AD10" s="3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ht="18" customHeight="1" thickBot="1">
      <c r="A11" s="273" t="s">
        <v>1</v>
      </c>
      <c r="B11" s="274"/>
      <c r="C11" s="274"/>
      <c r="D11" s="274"/>
      <c r="E11" s="274"/>
      <c r="F11" s="274"/>
      <c r="G11" s="274"/>
      <c r="H11" s="275"/>
      <c r="I11" s="405" t="str">
        <f>B12</f>
        <v>中台</v>
      </c>
      <c r="J11" s="361"/>
      <c r="K11" s="361"/>
      <c r="L11" s="361"/>
      <c r="M11" s="361"/>
      <c r="N11" s="361" t="str">
        <f>B13</f>
        <v>八街／八街南</v>
      </c>
      <c r="O11" s="361"/>
      <c r="P11" s="361"/>
      <c r="Q11" s="361"/>
      <c r="R11" s="361"/>
      <c r="S11" s="361" t="str">
        <f>B14</f>
        <v>木刈</v>
      </c>
      <c r="T11" s="361"/>
      <c r="U11" s="361"/>
      <c r="V11" s="361"/>
      <c r="W11" s="361"/>
      <c r="X11" s="361" t="str">
        <f>B15</f>
        <v>千代田／四街道西</v>
      </c>
      <c r="Y11" s="361"/>
      <c r="Z11" s="361"/>
      <c r="AA11" s="362"/>
      <c r="AB11" s="363"/>
      <c r="AC11" s="344" t="s">
        <v>38</v>
      </c>
      <c r="AD11" s="340"/>
      <c r="AE11" s="340" t="s">
        <v>39</v>
      </c>
      <c r="AF11" s="340"/>
      <c r="AG11" s="340" t="s">
        <v>37</v>
      </c>
      <c r="AH11" s="341"/>
      <c r="AI11" s="294" t="s">
        <v>7</v>
      </c>
      <c r="AJ11" s="295"/>
      <c r="AK11" s="296"/>
      <c r="AL11" s="340" t="s">
        <v>6</v>
      </c>
      <c r="AM11" s="340"/>
      <c r="AN11" s="340" t="s">
        <v>8</v>
      </c>
      <c r="AO11" s="341"/>
      <c r="AP11" s="277" t="s">
        <v>40</v>
      </c>
      <c r="AQ11" s="278"/>
      <c r="AR11" s="237"/>
      <c r="AS11" s="294" t="s">
        <v>9</v>
      </c>
      <c r="AT11" s="295"/>
      <c r="AU11" s="295"/>
      <c r="AV11" s="296"/>
      <c r="AW11" s="277" t="s">
        <v>41</v>
      </c>
      <c r="AX11" s="278"/>
      <c r="AY11" s="237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ht="18" customHeight="1">
      <c r="A12" s="18">
        <v>5</v>
      </c>
      <c r="B12" s="393" t="s">
        <v>59</v>
      </c>
      <c r="C12" s="394"/>
      <c r="D12" s="394"/>
      <c r="E12" s="394"/>
      <c r="F12" s="394"/>
      <c r="G12" s="394"/>
      <c r="H12" s="395"/>
      <c r="I12" s="38"/>
      <c r="J12" s="39"/>
      <c r="K12" s="39"/>
      <c r="L12" s="43"/>
      <c r="M12" s="40"/>
      <c r="N12" s="65" t="str">
        <f>IF(COUNTBLANK(P12:R12)&gt;=1,"",IF(P12&gt;R12,"○",IF(P12=R12,"△",IF(P12&lt;R12,"●"))))</f>
        <v>△</v>
      </c>
      <c r="O12" s="56"/>
      <c r="P12" s="59">
        <v>0</v>
      </c>
      <c r="Q12" s="66" t="s">
        <v>112</v>
      </c>
      <c r="R12" s="67">
        <v>0</v>
      </c>
      <c r="S12" s="69" t="str">
        <f>IF(COUNTBLANK(U12:W12)&gt;=1,"",IF(U12&gt;W12,"○",IF(U12=W12,"△",IF(U12&lt;W12,"●"))))</f>
        <v>○</v>
      </c>
      <c r="T12" s="56"/>
      <c r="U12" s="59">
        <v>4</v>
      </c>
      <c r="V12" s="66" t="s">
        <v>112</v>
      </c>
      <c r="W12" s="67">
        <v>2</v>
      </c>
      <c r="X12" s="69" t="str">
        <f>IF(COUNTBLANK(Z12:AB12)&gt;=1,"",IF(Z12&gt;AB12,"○",IF(Z12=AB12,"△",IF(Z12&lt;AB12,"●"))))</f>
        <v>△</v>
      </c>
      <c r="Y12" s="56"/>
      <c r="Z12" s="59">
        <v>1</v>
      </c>
      <c r="AA12" s="66" t="s">
        <v>112</v>
      </c>
      <c r="AB12" s="60">
        <v>1</v>
      </c>
      <c r="AC12" s="266">
        <f>COUNTIF($I12:$AB12,"○")</f>
        <v>1</v>
      </c>
      <c r="AD12" s="240"/>
      <c r="AE12" s="240">
        <f>COUNTIF($I12:$AB12,"△")</f>
        <v>2</v>
      </c>
      <c r="AF12" s="240"/>
      <c r="AG12" s="240">
        <f>COUNTIF($I12:$AB12,"●")</f>
        <v>0</v>
      </c>
      <c r="AH12" s="241"/>
      <c r="AI12" s="252">
        <f>AC12*3+AE12</f>
        <v>5</v>
      </c>
      <c r="AJ12" s="253"/>
      <c r="AK12" s="254"/>
      <c r="AL12" s="240">
        <f>K12+P12+U12+Z12</f>
        <v>5</v>
      </c>
      <c r="AM12" s="240"/>
      <c r="AN12" s="240">
        <f>M12+R12+W12+AB12</f>
        <v>3</v>
      </c>
      <c r="AO12" s="241"/>
      <c r="AP12" s="242">
        <f>AL12-AN12</f>
        <v>2</v>
      </c>
      <c r="AQ12" s="243"/>
      <c r="AR12" s="244"/>
      <c r="AS12" s="279">
        <v>2</v>
      </c>
      <c r="AT12" s="280"/>
      <c r="AU12" s="280"/>
      <c r="AV12" s="281"/>
      <c r="AW12" s="282"/>
      <c r="AX12" s="283"/>
      <c r="AY12" s="284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ht="18" customHeight="1">
      <c r="A13" s="15">
        <v>6</v>
      </c>
      <c r="B13" s="377" t="s">
        <v>73</v>
      </c>
      <c r="C13" s="378"/>
      <c r="D13" s="378"/>
      <c r="E13" s="378"/>
      <c r="F13" s="378"/>
      <c r="G13" s="378"/>
      <c r="H13" s="379"/>
      <c r="I13" s="32" t="str">
        <f>IF(COUNTBLANK(K13:M13)&gt;=1,"",IF(K13&gt;M13,"○",IF(K13=M13,"△",IF(K13&lt;M13,"●"))))</f>
        <v>△</v>
      </c>
      <c r="J13" s="35"/>
      <c r="K13" s="50">
        <v>0</v>
      </c>
      <c r="L13" s="44" t="s">
        <v>112</v>
      </c>
      <c r="M13" s="54">
        <v>0</v>
      </c>
      <c r="N13" s="61"/>
      <c r="O13" s="62"/>
      <c r="P13" s="62"/>
      <c r="Q13" s="45"/>
      <c r="R13" s="63"/>
      <c r="S13" s="71" t="str">
        <f>IF(COUNTBLANK(U13:W13)&gt;=1,"",IF(U13&gt;W13,"○",IF(U13=W13,"△",IF(U13&lt;W13,"●"))))</f>
        <v>○</v>
      </c>
      <c r="T13" s="35"/>
      <c r="U13" s="50">
        <v>1</v>
      </c>
      <c r="V13" s="44" t="s">
        <v>112</v>
      </c>
      <c r="W13" s="54">
        <v>0</v>
      </c>
      <c r="X13" s="71" t="str">
        <f>IF(COUNTBLANK(Z13:AB13)&gt;=1,"",IF(Z13&gt;AB13,"○",IF(Z13=AB13,"△",IF(Z13&lt;AB13,"●"))))</f>
        <v>○</v>
      </c>
      <c r="Y13" s="35"/>
      <c r="Z13" s="50">
        <v>2</v>
      </c>
      <c r="AA13" s="44" t="s">
        <v>112</v>
      </c>
      <c r="AB13" s="57">
        <v>1</v>
      </c>
      <c r="AC13" s="262">
        <f>COUNTIF($I13:$AB13,"○")</f>
        <v>2</v>
      </c>
      <c r="AD13" s="247"/>
      <c r="AE13" s="247">
        <f>COUNTIF($I13:$AB13,"△")</f>
        <v>1</v>
      </c>
      <c r="AF13" s="247"/>
      <c r="AG13" s="247">
        <f>COUNTIF($I13:$AB13,"●")</f>
        <v>0</v>
      </c>
      <c r="AH13" s="248"/>
      <c r="AI13" s="297">
        <f>AC13*3+AE13</f>
        <v>7</v>
      </c>
      <c r="AJ13" s="298"/>
      <c r="AK13" s="299"/>
      <c r="AL13" s="247">
        <f>K13+P13+U13+Z13</f>
        <v>3</v>
      </c>
      <c r="AM13" s="247"/>
      <c r="AN13" s="247">
        <f>M13+R13+W13+AB13</f>
        <v>1</v>
      </c>
      <c r="AO13" s="248"/>
      <c r="AP13" s="249">
        <f>AL13-AN13</f>
        <v>2</v>
      </c>
      <c r="AQ13" s="250"/>
      <c r="AR13" s="251"/>
      <c r="AS13" s="229">
        <v>1</v>
      </c>
      <c r="AT13" s="230"/>
      <c r="AU13" s="230"/>
      <c r="AV13" s="231"/>
      <c r="AW13" s="300"/>
      <c r="AX13" s="301"/>
      <c r="AY13" s="302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ht="18" customHeight="1">
      <c r="A14" s="15">
        <v>7</v>
      </c>
      <c r="B14" s="377" t="s">
        <v>60</v>
      </c>
      <c r="C14" s="378"/>
      <c r="D14" s="378"/>
      <c r="E14" s="378"/>
      <c r="F14" s="378"/>
      <c r="G14" s="378"/>
      <c r="H14" s="379"/>
      <c r="I14" s="32" t="str">
        <f>IF(COUNTBLANK(K14:M14)&gt;=1,"",IF(K14&gt;M14,"○",IF(K14=M14,"△",IF(K14&lt;M14,"●"))))</f>
        <v>●</v>
      </c>
      <c r="J14" s="35"/>
      <c r="K14" s="50">
        <v>2</v>
      </c>
      <c r="L14" s="44" t="s">
        <v>112</v>
      </c>
      <c r="M14" s="54">
        <v>4</v>
      </c>
      <c r="N14" s="33" t="str">
        <f>IF(COUNTBLANK(P14:R14)&gt;=1,"",IF(P14&gt;R14,"○",IF(P14=R14,"△",IF(P14&lt;R14,"●"))))</f>
        <v>●</v>
      </c>
      <c r="O14" s="35"/>
      <c r="P14" s="50">
        <v>0</v>
      </c>
      <c r="Q14" s="44" t="s">
        <v>112</v>
      </c>
      <c r="R14" s="54">
        <v>1</v>
      </c>
      <c r="S14" s="70"/>
      <c r="T14" s="62"/>
      <c r="U14" s="62"/>
      <c r="V14" s="45"/>
      <c r="W14" s="63"/>
      <c r="X14" s="71" t="str">
        <f>IF(COUNTBLANK(Z14:AB14)&gt;=1,"",IF(Z14&gt;AB14,"○",IF(Z14=AB14,"△",IF(Z14&lt;AB14,"●"))))</f>
        <v>△</v>
      </c>
      <c r="Y14" s="35"/>
      <c r="Z14" s="50">
        <v>0</v>
      </c>
      <c r="AA14" s="44" t="s">
        <v>112</v>
      </c>
      <c r="AB14" s="57">
        <v>0</v>
      </c>
      <c r="AC14" s="262">
        <f>COUNTIF($I14:$AB14,"○")</f>
        <v>0</v>
      </c>
      <c r="AD14" s="247"/>
      <c r="AE14" s="247">
        <f>COUNTIF($I14:$AB14,"△")</f>
        <v>1</v>
      </c>
      <c r="AF14" s="247"/>
      <c r="AG14" s="247">
        <f>COUNTIF($I14:$AB14,"●")</f>
        <v>2</v>
      </c>
      <c r="AH14" s="248"/>
      <c r="AI14" s="297">
        <f>AC14*3+AE14</f>
        <v>1</v>
      </c>
      <c r="AJ14" s="298"/>
      <c r="AK14" s="299"/>
      <c r="AL14" s="247">
        <f>K14+P14+U14+Z14</f>
        <v>2</v>
      </c>
      <c r="AM14" s="247"/>
      <c r="AN14" s="247">
        <f>M14+R14+W14+AB14</f>
        <v>5</v>
      </c>
      <c r="AO14" s="248"/>
      <c r="AP14" s="249">
        <f>AL14-AN14</f>
        <v>-3</v>
      </c>
      <c r="AQ14" s="250"/>
      <c r="AR14" s="251"/>
      <c r="AS14" s="229">
        <v>4</v>
      </c>
      <c r="AT14" s="230"/>
      <c r="AU14" s="230"/>
      <c r="AV14" s="231"/>
      <c r="AW14" s="300"/>
      <c r="AX14" s="301"/>
      <c r="AY14" s="302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18" customHeight="1" thickBot="1">
      <c r="A15" s="16">
        <v>8</v>
      </c>
      <c r="B15" s="380" t="s">
        <v>74</v>
      </c>
      <c r="C15" s="381"/>
      <c r="D15" s="381"/>
      <c r="E15" s="381"/>
      <c r="F15" s="381"/>
      <c r="G15" s="381"/>
      <c r="H15" s="382"/>
      <c r="I15" s="31" t="str">
        <f>IF(COUNTBLANK(K15:M15)&gt;=1,"",IF(K15&gt;M15,"○",IF(K15=M15,"△",IF(K15&lt;M15,"●"))))</f>
        <v>△</v>
      </c>
      <c r="J15" s="36"/>
      <c r="K15" s="51">
        <v>1</v>
      </c>
      <c r="L15" s="46" t="s">
        <v>112</v>
      </c>
      <c r="M15" s="55">
        <v>1</v>
      </c>
      <c r="N15" s="34" t="str">
        <f>IF(COUNTBLANK(P15:R15)&gt;=1,"",IF(P15&gt;R15,"○",IF(P15=R15,"△",IF(P15&lt;R15,"●"))))</f>
        <v>●</v>
      </c>
      <c r="O15" s="36"/>
      <c r="P15" s="51">
        <v>1</v>
      </c>
      <c r="Q15" s="46" t="s">
        <v>112</v>
      </c>
      <c r="R15" s="55">
        <v>2</v>
      </c>
      <c r="S15" s="72" t="str">
        <f>IF(COUNTBLANK(U15:W15)&gt;=1,"",IF(U15&gt;W15,"○",IF(U15=W15,"△",IF(U15&lt;W15,"●"))))</f>
        <v>△</v>
      </c>
      <c r="T15" s="36"/>
      <c r="U15" s="51">
        <v>0</v>
      </c>
      <c r="V15" s="46" t="s">
        <v>112</v>
      </c>
      <c r="W15" s="55">
        <v>0</v>
      </c>
      <c r="X15" s="73"/>
      <c r="Y15" s="41"/>
      <c r="Z15" s="41"/>
      <c r="AA15" s="47"/>
      <c r="AB15" s="42"/>
      <c r="AC15" s="258">
        <f>COUNTIF($I15:$AB15,"○")</f>
        <v>0</v>
      </c>
      <c r="AD15" s="245"/>
      <c r="AE15" s="245">
        <f>COUNTIF($I15:$AB15,"△")</f>
        <v>2</v>
      </c>
      <c r="AF15" s="245"/>
      <c r="AG15" s="245">
        <f>COUNTIF($I15:$AB15,"●")</f>
        <v>1</v>
      </c>
      <c r="AH15" s="246"/>
      <c r="AI15" s="347">
        <f>AC15*3+AE15</f>
        <v>2</v>
      </c>
      <c r="AJ15" s="348"/>
      <c r="AK15" s="349"/>
      <c r="AL15" s="245">
        <f>K15+P15+U15+Z15</f>
        <v>2</v>
      </c>
      <c r="AM15" s="245"/>
      <c r="AN15" s="245">
        <f>M15+R15+W15+AB15</f>
        <v>3</v>
      </c>
      <c r="AO15" s="246"/>
      <c r="AP15" s="285">
        <f>AL15-AN15</f>
        <v>-1</v>
      </c>
      <c r="AQ15" s="286"/>
      <c r="AR15" s="287"/>
      <c r="AS15" s="288">
        <v>3</v>
      </c>
      <c r="AT15" s="289"/>
      <c r="AU15" s="289"/>
      <c r="AV15" s="290"/>
      <c r="AW15" s="291"/>
      <c r="AX15" s="292"/>
      <c r="AY15" s="293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s="11" customFormat="1" ht="18" customHeight="1">
      <c r="A16" s="17"/>
      <c r="B16" s="17"/>
      <c r="C16" s="17"/>
      <c r="D16" s="17"/>
      <c r="E16" s="17"/>
      <c r="F16" s="17"/>
      <c r="G16" s="17"/>
      <c r="H16" s="17"/>
      <c r="I16" s="9"/>
      <c r="J16" s="9"/>
      <c r="K16" s="9"/>
      <c r="L16" s="9"/>
      <c r="M16" s="9"/>
      <c r="N16" s="9"/>
      <c r="O16" s="9"/>
      <c r="P16" s="9"/>
      <c r="Q16" s="9"/>
      <c r="R16" s="9"/>
      <c r="S16" s="14"/>
      <c r="T16" s="9"/>
      <c r="U16" s="9"/>
      <c r="V16" s="9"/>
      <c r="W16" s="9"/>
      <c r="X16" s="9"/>
      <c r="Y16" s="9"/>
      <c r="Z16" s="9"/>
      <c r="AA16" s="9"/>
      <c r="AB16" s="9"/>
      <c r="AD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s="3" customFormat="1" ht="18" customHeight="1" thickBot="1">
      <c r="A17" s="270" t="s">
        <v>35</v>
      </c>
      <c r="B17" s="270"/>
      <c r="C17" s="270"/>
      <c r="D17" s="270"/>
      <c r="E17" s="270"/>
      <c r="F17" s="270"/>
      <c r="G17" s="270"/>
      <c r="H17" s="270"/>
      <c r="I17" s="271" t="s">
        <v>45</v>
      </c>
      <c r="J17" s="271"/>
      <c r="K17" s="271"/>
      <c r="L17" s="272" t="s">
        <v>49</v>
      </c>
      <c r="M17" s="272"/>
      <c r="N17" s="272"/>
      <c r="O17" s="272"/>
      <c r="P17" s="272"/>
      <c r="Q17" s="272"/>
      <c r="R17" s="272"/>
      <c r="S17" s="271" t="s">
        <v>43</v>
      </c>
      <c r="T17" s="271"/>
      <c r="U17" s="271"/>
      <c r="V17" s="272" t="s">
        <v>48</v>
      </c>
      <c r="W17" s="272"/>
      <c r="X17" s="272"/>
      <c r="Y17" s="272"/>
      <c r="Z17" s="272"/>
      <c r="AA17" s="272"/>
      <c r="AB17" s="272"/>
      <c r="AD17" s="4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ht="18" customHeight="1" thickBot="1">
      <c r="A18" s="273" t="s">
        <v>2</v>
      </c>
      <c r="B18" s="274"/>
      <c r="C18" s="274"/>
      <c r="D18" s="274"/>
      <c r="E18" s="274"/>
      <c r="F18" s="274"/>
      <c r="G18" s="274"/>
      <c r="H18" s="275"/>
      <c r="I18" s="276" t="str">
        <f>B19</f>
        <v>根郷</v>
      </c>
      <c r="J18" s="267"/>
      <c r="K18" s="267"/>
      <c r="L18" s="267"/>
      <c r="M18" s="267"/>
      <c r="N18" s="267" t="str">
        <f>B20</f>
        <v>富里</v>
      </c>
      <c r="O18" s="267"/>
      <c r="P18" s="267"/>
      <c r="Q18" s="267"/>
      <c r="R18" s="267"/>
      <c r="S18" s="267" t="str">
        <f>B21</f>
        <v>西の原</v>
      </c>
      <c r="T18" s="267"/>
      <c r="U18" s="267"/>
      <c r="V18" s="267"/>
      <c r="W18" s="267"/>
      <c r="X18" s="267" t="str">
        <f>B22</f>
        <v>成田西</v>
      </c>
      <c r="Y18" s="267"/>
      <c r="Z18" s="267"/>
      <c r="AA18" s="268"/>
      <c r="AB18" s="269"/>
      <c r="AC18" s="344" t="s">
        <v>38</v>
      </c>
      <c r="AD18" s="340"/>
      <c r="AE18" s="340" t="s">
        <v>39</v>
      </c>
      <c r="AF18" s="340"/>
      <c r="AG18" s="340" t="s">
        <v>37</v>
      </c>
      <c r="AH18" s="341"/>
      <c r="AI18" s="294" t="s">
        <v>7</v>
      </c>
      <c r="AJ18" s="295"/>
      <c r="AK18" s="296"/>
      <c r="AL18" s="340" t="s">
        <v>6</v>
      </c>
      <c r="AM18" s="340"/>
      <c r="AN18" s="340" t="s">
        <v>8</v>
      </c>
      <c r="AO18" s="341"/>
      <c r="AP18" s="277" t="s">
        <v>40</v>
      </c>
      <c r="AQ18" s="278"/>
      <c r="AR18" s="237"/>
      <c r="AS18" s="294" t="s">
        <v>9</v>
      </c>
      <c r="AT18" s="295"/>
      <c r="AU18" s="295"/>
      <c r="AV18" s="296"/>
      <c r="AW18" s="277" t="s">
        <v>41</v>
      </c>
      <c r="AX18" s="278"/>
      <c r="AY18" s="237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ht="18" customHeight="1">
      <c r="A19" s="18">
        <v>9</v>
      </c>
      <c r="B19" s="263" t="s">
        <v>62</v>
      </c>
      <c r="C19" s="264"/>
      <c r="D19" s="264"/>
      <c r="E19" s="264"/>
      <c r="F19" s="264"/>
      <c r="G19" s="264"/>
      <c r="H19" s="265"/>
      <c r="I19" s="38"/>
      <c r="J19" s="39"/>
      <c r="K19" s="39"/>
      <c r="L19" s="43"/>
      <c r="M19" s="40"/>
      <c r="N19" s="65" t="str">
        <f>IF(COUNTBLANK(P19:R19)&gt;=1,"",IF(P19&gt;R19,"○",IF(P19=R19,"△",IF(P19&lt;R19,"●"))))</f>
        <v>●</v>
      </c>
      <c r="O19" s="56"/>
      <c r="P19" s="59">
        <v>0</v>
      </c>
      <c r="Q19" s="66" t="s">
        <v>94</v>
      </c>
      <c r="R19" s="67">
        <v>2</v>
      </c>
      <c r="S19" s="69" t="str">
        <f>IF(COUNTBLANK(U19:W19)&gt;=1,"",IF(U19&gt;W19,"○",IF(U19=W19,"△",IF(U19&lt;W19,"●"))))</f>
        <v>○</v>
      </c>
      <c r="T19" s="56"/>
      <c r="U19" s="59">
        <v>6</v>
      </c>
      <c r="V19" s="66" t="s">
        <v>94</v>
      </c>
      <c r="W19" s="67">
        <v>1</v>
      </c>
      <c r="X19" s="69" t="str">
        <f>IF(COUNTBLANK(Z19:AB19)&gt;=1,"",IF(Z19&gt;AB19,"○",IF(Z19=AB19,"△",IF(Z19&lt;AB19,"●"))))</f>
        <v>△</v>
      </c>
      <c r="Y19" s="56"/>
      <c r="Z19" s="59">
        <v>1</v>
      </c>
      <c r="AA19" s="66" t="s">
        <v>94</v>
      </c>
      <c r="AB19" s="60">
        <v>1</v>
      </c>
      <c r="AC19" s="266">
        <f>COUNTIF($I19:$AB19,"○")</f>
        <v>1</v>
      </c>
      <c r="AD19" s="240"/>
      <c r="AE19" s="240">
        <f>COUNTIF($I19:$AB19,"△")</f>
        <v>1</v>
      </c>
      <c r="AF19" s="240"/>
      <c r="AG19" s="240">
        <f>COUNTIF($I19:$AB19,"●")</f>
        <v>1</v>
      </c>
      <c r="AH19" s="241"/>
      <c r="AI19" s="252">
        <f>AC19*3+AE19</f>
        <v>4</v>
      </c>
      <c r="AJ19" s="253"/>
      <c r="AK19" s="254"/>
      <c r="AL19" s="240">
        <f>K19+P19+U19+Z19</f>
        <v>7</v>
      </c>
      <c r="AM19" s="240"/>
      <c r="AN19" s="240">
        <f>M19+R19+W19+AB19</f>
        <v>4</v>
      </c>
      <c r="AO19" s="241"/>
      <c r="AP19" s="242">
        <f>AL19-AN19</f>
        <v>3</v>
      </c>
      <c r="AQ19" s="243"/>
      <c r="AR19" s="244"/>
      <c r="AS19" s="279">
        <v>3</v>
      </c>
      <c r="AT19" s="280"/>
      <c r="AU19" s="280"/>
      <c r="AV19" s="281"/>
      <c r="AW19" s="282"/>
      <c r="AX19" s="283"/>
      <c r="AY19" s="284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ht="18" customHeight="1">
      <c r="A20" s="15">
        <v>10</v>
      </c>
      <c r="B20" s="259" t="s">
        <v>75</v>
      </c>
      <c r="C20" s="260"/>
      <c r="D20" s="260"/>
      <c r="E20" s="260"/>
      <c r="F20" s="260"/>
      <c r="G20" s="260"/>
      <c r="H20" s="261"/>
      <c r="I20" s="32" t="str">
        <f>IF(COUNTBLANK(K20:M20)&gt;=1,"",IF(K20&gt;M20,"○",IF(K20=M20,"△",IF(K20&lt;M20,"●"))))</f>
        <v>○</v>
      </c>
      <c r="J20" s="35"/>
      <c r="K20" s="50">
        <v>2</v>
      </c>
      <c r="L20" s="44" t="s">
        <v>94</v>
      </c>
      <c r="M20" s="54">
        <v>0</v>
      </c>
      <c r="N20" s="61"/>
      <c r="O20" s="62"/>
      <c r="P20" s="62"/>
      <c r="Q20" s="45"/>
      <c r="R20" s="63"/>
      <c r="S20" s="71" t="str">
        <f>IF(COUNTBLANK(U20:W20)&gt;=1,"",IF(U20&gt;W20,"○",IF(U20=W20,"△",IF(U20&lt;W20,"●"))))</f>
        <v>○</v>
      </c>
      <c r="T20" s="35"/>
      <c r="U20" s="50">
        <v>1</v>
      </c>
      <c r="V20" s="44" t="s">
        <v>94</v>
      </c>
      <c r="W20" s="54">
        <v>0</v>
      </c>
      <c r="X20" s="71" t="str">
        <f>IF(COUNTBLANK(Z20:AB20)&gt;=1,"",IF(Z20&gt;AB20,"○",IF(Z20=AB20,"△",IF(Z20&lt;AB20,"●"))))</f>
        <v>△</v>
      </c>
      <c r="Y20" s="35"/>
      <c r="Z20" s="50">
        <v>1</v>
      </c>
      <c r="AA20" s="44" t="s">
        <v>94</v>
      </c>
      <c r="AB20" s="57">
        <v>1</v>
      </c>
      <c r="AC20" s="262">
        <f>COUNTIF($I20:$AB20,"○")</f>
        <v>2</v>
      </c>
      <c r="AD20" s="247"/>
      <c r="AE20" s="247">
        <f>COUNTIF($I20:$AB20,"△")</f>
        <v>1</v>
      </c>
      <c r="AF20" s="247"/>
      <c r="AG20" s="247">
        <f>COUNTIF($I20:$AB20,"●")</f>
        <v>0</v>
      </c>
      <c r="AH20" s="248"/>
      <c r="AI20" s="297">
        <f>AC20*3+AE20</f>
        <v>7</v>
      </c>
      <c r="AJ20" s="298"/>
      <c r="AK20" s="299"/>
      <c r="AL20" s="247">
        <f>K20+P20+U20+Z20</f>
        <v>4</v>
      </c>
      <c r="AM20" s="247"/>
      <c r="AN20" s="247">
        <f>M20+R20+W20+AB20</f>
        <v>1</v>
      </c>
      <c r="AO20" s="248"/>
      <c r="AP20" s="249">
        <f>AL20-AN20</f>
        <v>3</v>
      </c>
      <c r="AQ20" s="250"/>
      <c r="AR20" s="251"/>
      <c r="AS20" s="229">
        <v>1</v>
      </c>
      <c r="AT20" s="230"/>
      <c r="AU20" s="230"/>
      <c r="AV20" s="231"/>
      <c r="AW20" s="300"/>
      <c r="AX20" s="301"/>
      <c r="AY20" s="302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ht="18" customHeight="1">
      <c r="A21" s="15">
        <v>11</v>
      </c>
      <c r="B21" s="259" t="s">
        <v>76</v>
      </c>
      <c r="C21" s="260"/>
      <c r="D21" s="260"/>
      <c r="E21" s="260"/>
      <c r="F21" s="260"/>
      <c r="G21" s="260"/>
      <c r="H21" s="261"/>
      <c r="I21" s="32" t="str">
        <f>IF(COUNTBLANK(K21:M21)&gt;=1,"",IF(K21&gt;M21,"○",IF(K21=M21,"△",IF(K21&lt;M21,"●"))))</f>
        <v>●</v>
      </c>
      <c r="J21" s="35"/>
      <c r="K21" s="50">
        <v>1</v>
      </c>
      <c r="L21" s="44" t="s">
        <v>94</v>
      </c>
      <c r="M21" s="54">
        <v>6</v>
      </c>
      <c r="N21" s="33" t="str">
        <f>IF(COUNTBLANK(P21:R21)&gt;=1,"",IF(P21&gt;R21,"○",IF(P21=R21,"△",IF(P21&lt;R21,"●"))))</f>
        <v>●</v>
      </c>
      <c r="O21" s="35"/>
      <c r="P21" s="50">
        <v>0</v>
      </c>
      <c r="Q21" s="44" t="s">
        <v>94</v>
      </c>
      <c r="R21" s="54">
        <v>1</v>
      </c>
      <c r="S21" s="70"/>
      <c r="T21" s="62"/>
      <c r="U21" s="62"/>
      <c r="V21" s="45"/>
      <c r="W21" s="63"/>
      <c r="X21" s="71" t="str">
        <f>IF(COUNTBLANK(Z21:AB21)&gt;=1,"",IF(Z21&gt;AB21,"○",IF(Z21=AB21,"△",IF(Z21&lt;AB21,"●"))))</f>
        <v>●</v>
      </c>
      <c r="Y21" s="35"/>
      <c r="Z21" s="50">
        <v>1</v>
      </c>
      <c r="AA21" s="44" t="s">
        <v>94</v>
      </c>
      <c r="AB21" s="57">
        <v>2</v>
      </c>
      <c r="AC21" s="262">
        <f>COUNTIF($I21:$AB21,"○")</f>
        <v>0</v>
      </c>
      <c r="AD21" s="247"/>
      <c r="AE21" s="247">
        <f>COUNTIF($I21:$AB21,"△")</f>
        <v>0</v>
      </c>
      <c r="AF21" s="247"/>
      <c r="AG21" s="247">
        <f>COUNTIF($I21:$AB21,"●")</f>
        <v>3</v>
      </c>
      <c r="AH21" s="248"/>
      <c r="AI21" s="297">
        <f>AC21*3+AE21</f>
        <v>0</v>
      </c>
      <c r="AJ21" s="298"/>
      <c r="AK21" s="299"/>
      <c r="AL21" s="247">
        <f>K21+P21+U21+Z21</f>
        <v>2</v>
      </c>
      <c r="AM21" s="247"/>
      <c r="AN21" s="247">
        <f>M21+R21+W21+AB21</f>
        <v>9</v>
      </c>
      <c r="AO21" s="248"/>
      <c r="AP21" s="249">
        <f>AL21-AN21</f>
        <v>-7</v>
      </c>
      <c r="AQ21" s="250"/>
      <c r="AR21" s="251"/>
      <c r="AS21" s="229">
        <v>4</v>
      </c>
      <c r="AT21" s="230"/>
      <c r="AU21" s="230"/>
      <c r="AV21" s="231"/>
      <c r="AW21" s="300"/>
      <c r="AX21" s="301"/>
      <c r="AY21" s="302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8" customHeight="1" thickBot="1">
      <c r="A22" s="16">
        <v>12</v>
      </c>
      <c r="B22" s="255" t="s">
        <v>61</v>
      </c>
      <c r="C22" s="256"/>
      <c r="D22" s="256"/>
      <c r="E22" s="256"/>
      <c r="F22" s="256"/>
      <c r="G22" s="256"/>
      <c r="H22" s="257"/>
      <c r="I22" s="31" t="str">
        <f>IF(COUNTBLANK(K22:M22)&gt;=1,"",IF(K22&gt;M22,"○",IF(K22=M22,"△",IF(K22&lt;M22,"●"))))</f>
        <v>△</v>
      </c>
      <c r="J22" s="36"/>
      <c r="K22" s="51">
        <v>1</v>
      </c>
      <c r="L22" s="46" t="s">
        <v>94</v>
      </c>
      <c r="M22" s="55">
        <v>1</v>
      </c>
      <c r="N22" s="34" t="str">
        <f>IF(COUNTBLANK(P22:R22)&gt;=1,"",IF(P22&gt;R22,"○",IF(P22=R22,"△",IF(P22&lt;R22,"●"))))</f>
        <v>△</v>
      </c>
      <c r="O22" s="36"/>
      <c r="P22" s="51">
        <v>1</v>
      </c>
      <c r="Q22" s="46" t="s">
        <v>94</v>
      </c>
      <c r="R22" s="55">
        <v>1</v>
      </c>
      <c r="S22" s="72" t="str">
        <f>IF(COUNTBLANK(U22:W22)&gt;=1,"",IF(U22&gt;W22,"○",IF(U22=W22,"△",IF(U22&lt;W22,"●"))))</f>
        <v>○</v>
      </c>
      <c r="T22" s="36"/>
      <c r="U22" s="51">
        <v>2</v>
      </c>
      <c r="V22" s="46" t="s">
        <v>94</v>
      </c>
      <c r="W22" s="55">
        <v>1</v>
      </c>
      <c r="X22" s="73"/>
      <c r="Y22" s="41"/>
      <c r="Z22" s="41"/>
      <c r="AA22" s="47"/>
      <c r="AB22" s="42"/>
      <c r="AC22" s="258">
        <f>COUNTIF($I22:$AB22,"○")</f>
        <v>1</v>
      </c>
      <c r="AD22" s="245"/>
      <c r="AE22" s="245">
        <f>COUNTIF($I22:$AB22,"△")</f>
        <v>2</v>
      </c>
      <c r="AF22" s="245"/>
      <c r="AG22" s="245">
        <f>COUNTIF($I22:$AB22,"●")</f>
        <v>0</v>
      </c>
      <c r="AH22" s="246"/>
      <c r="AI22" s="347">
        <f>AC22*3+AE22</f>
        <v>5</v>
      </c>
      <c r="AJ22" s="348"/>
      <c r="AK22" s="349"/>
      <c r="AL22" s="245">
        <f>K22+P22+U22+Z22</f>
        <v>4</v>
      </c>
      <c r="AM22" s="245"/>
      <c r="AN22" s="245">
        <f>M22+R22+W22+AB22</f>
        <v>3</v>
      </c>
      <c r="AO22" s="246"/>
      <c r="AP22" s="285">
        <f>AL22-AN22</f>
        <v>1</v>
      </c>
      <c r="AQ22" s="286"/>
      <c r="AR22" s="287"/>
      <c r="AS22" s="288">
        <v>2</v>
      </c>
      <c r="AT22" s="289"/>
      <c r="AU22" s="289"/>
      <c r="AV22" s="290"/>
      <c r="AW22" s="291"/>
      <c r="AX22" s="292"/>
      <c r="AY22" s="293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8" customHeight="1">
      <c r="A23" s="27"/>
      <c r="B23" s="27"/>
      <c r="C23" s="27"/>
      <c r="D23" s="27"/>
      <c r="E23" s="27"/>
      <c r="F23" s="27"/>
      <c r="G23" s="27"/>
      <c r="H23" s="27"/>
      <c r="I23" s="28"/>
      <c r="J23" s="28"/>
      <c r="K23" s="29"/>
      <c r="L23" s="29"/>
      <c r="M23" s="29"/>
      <c r="N23" s="29"/>
      <c r="O23" s="28"/>
      <c r="P23" s="28"/>
      <c r="Q23" s="29"/>
      <c r="R23" s="29"/>
      <c r="S23" s="29"/>
      <c r="T23" s="29"/>
      <c r="U23" s="28"/>
      <c r="V23" s="28"/>
      <c r="W23" s="29"/>
      <c r="X23" s="29"/>
      <c r="Y23" s="29"/>
      <c r="Z23" s="29"/>
      <c r="AA23" s="2"/>
      <c r="AB23" s="2"/>
      <c r="AD23" s="3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s="11" customFormat="1" ht="18" customHeight="1" thickBot="1">
      <c r="A24" s="270" t="s">
        <v>36</v>
      </c>
      <c r="B24" s="270"/>
      <c r="C24" s="270"/>
      <c r="D24" s="270"/>
      <c r="E24" s="270"/>
      <c r="F24" s="270"/>
      <c r="G24" s="270"/>
      <c r="H24" s="270"/>
      <c r="I24" s="406" t="s">
        <v>43</v>
      </c>
      <c r="J24" s="406"/>
      <c r="K24" s="406"/>
      <c r="L24" s="272" t="s">
        <v>47</v>
      </c>
      <c r="M24" s="272"/>
      <c r="N24" s="272"/>
      <c r="O24" s="272"/>
      <c r="P24" s="272"/>
      <c r="Q24" s="272"/>
      <c r="R24" s="272"/>
      <c r="S24" s="406" t="s">
        <v>45</v>
      </c>
      <c r="T24" s="406"/>
      <c r="U24" s="406"/>
      <c r="V24" s="272" t="s">
        <v>47</v>
      </c>
      <c r="W24" s="272"/>
      <c r="X24" s="272"/>
      <c r="Y24" s="272"/>
      <c r="Z24" s="272"/>
      <c r="AA24" s="272"/>
      <c r="AB24" s="272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8" customHeight="1" thickBot="1">
      <c r="A25" s="273" t="s">
        <v>95</v>
      </c>
      <c r="B25" s="274"/>
      <c r="C25" s="274"/>
      <c r="D25" s="274"/>
      <c r="E25" s="274"/>
      <c r="F25" s="274"/>
      <c r="G25" s="274"/>
      <c r="H25" s="275"/>
      <c r="I25" s="405" t="str">
        <f>B26</f>
        <v>遠山</v>
      </c>
      <c r="J25" s="361"/>
      <c r="K25" s="361"/>
      <c r="L25" s="361"/>
      <c r="M25" s="361"/>
      <c r="N25" s="361" t="str">
        <f>B27</f>
        <v>上志津／臼井西</v>
      </c>
      <c r="O25" s="361"/>
      <c r="P25" s="361"/>
      <c r="Q25" s="361"/>
      <c r="R25" s="361"/>
      <c r="S25" s="361" t="str">
        <f>B28</f>
        <v>佐倉東</v>
      </c>
      <c r="T25" s="361"/>
      <c r="U25" s="361"/>
      <c r="V25" s="361"/>
      <c r="W25" s="361"/>
      <c r="X25" s="361" t="str">
        <f>B29</f>
        <v>臼井南</v>
      </c>
      <c r="Y25" s="361"/>
      <c r="Z25" s="361"/>
      <c r="AA25" s="362"/>
      <c r="AB25" s="363"/>
      <c r="AC25" s="344" t="s">
        <v>38</v>
      </c>
      <c r="AD25" s="340"/>
      <c r="AE25" s="340" t="s">
        <v>39</v>
      </c>
      <c r="AF25" s="340"/>
      <c r="AG25" s="340" t="s">
        <v>37</v>
      </c>
      <c r="AH25" s="341"/>
      <c r="AI25" s="294" t="s">
        <v>7</v>
      </c>
      <c r="AJ25" s="295"/>
      <c r="AK25" s="296"/>
      <c r="AL25" s="340" t="s">
        <v>6</v>
      </c>
      <c r="AM25" s="340"/>
      <c r="AN25" s="340" t="s">
        <v>8</v>
      </c>
      <c r="AO25" s="341"/>
      <c r="AP25" s="277" t="s">
        <v>40</v>
      </c>
      <c r="AQ25" s="278"/>
      <c r="AR25" s="237"/>
      <c r="AS25" s="294" t="s">
        <v>9</v>
      </c>
      <c r="AT25" s="295"/>
      <c r="AU25" s="295"/>
      <c r="AV25" s="296"/>
      <c r="AW25" s="277" t="s">
        <v>41</v>
      </c>
      <c r="AX25" s="278"/>
      <c r="AY25" s="237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ht="18" customHeight="1">
      <c r="A26" s="18">
        <v>5</v>
      </c>
      <c r="B26" s="393" t="s">
        <v>77</v>
      </c>
      <c r="C26" s="394"/>
      <c r="D26" s="394"/>
      <c r="E26" s="394"/>
      <c r="F26" s="394"/>
      <c r="G26" s="394"/>
      <c r="H26" s="395"/>
      <c r="I26" s="38"/>
      <c r="J26" s="39"/>
      <c r="K26" s="39"/>
      <c r="L26" s="43"/>
      <c r="M26" s="40"/>
      <c r="N26" s="65" t="str">
        <f>IF(COUNTBLANK(P26:R26)&gt;=1,"",IF(P26&gt;R26,"○",IF(P26=R26,"△",IF(P26&lt;R26,"●"))))</f>
        <v>○</v>
      </c>
      <c r="O26" s="56"/>
      <c r="P26" s="59">
        <v>3</v>
      </c>
      <c r="Q26" s="66" t="s">
        <v>94</v>
      </c>
      <c r="R26" s="67">
        <v>2</v>
      </c>
      <c r="S26" s="69" t="str">
        <f>IF(COUNTBLANK(U26:W26)&gt;=1,"",IF(U26&gt;W26,"○",IF(U26=W26,"△",IF(U26&lt;W26,"●"))))</f>
        <v>○</v>
      </c>
      <c r="T26" s="56"/>
      <c r="U26" s="59">
        <v>6</v>
      </c>
      <c r="V26" s="66" t="s">
        <v>94</v>
      </c>
      <c r="W26" s="67">
        <v>0</v>
      </c>
      <c r="X26" s="69" t="str">
        <f>IF(COUNTBLANK(Z26:AB26)&gt;=1,"",IF(Z26&gt;AB26,"○",IF(Z26=AB26,"△",IF(Z26&lt;AB26,"●"))))</f>
        <v>○</v>
      </c>
      <c r="Y26" s="56"/>
      <c r="Z26" s="59">
        <v>2</v>
      </c>
      <c r="AA26" s="66" t="s">
        <v>94</v>
      </c>
      <c r="AB26" s="60">
        <v>1</v>
      </c>
      <c r="AC26" s="266">
        <f>COUNTIF($I26:$AB26,"○")</f>
        <v>3</v>
      </c>
      <c r="AD26" s="240"/>
      <c r="AE26" s="240">
        <f>COUNTIF($I26:$AB26,"△")</f>
        <v>0</v>
      </c>
      <c r="AF26" s="240"/>
      <c r="AG26" s="240">
        <f>COUNTIF($I26:$AB26,"●")</f>
        <v>0</v>
      </c>
      <c r="AH26" s="241"/>
      <c r="AI26" s="252">
        <f>AC26*3+AE26</f>
        <v>9</v>
      </c>
      <c r="AJ26" s="253"/>
      <c r="AK26" s="254"/>
      <c r="AL26" s="240">
        <f>K26+P26+U26+Z26</f>
        <v>11</v>
      </c>
      <c r="AM26" s="240"/>
      <c r="AN26" s="240">
        <f>M26+R26+W26+AB26</f>
        <v>3</v>
      </c>
      <c r="AO26" s="241"/>
      <c r="AP26" s="242">
        <f>AL26-AN26</f>
        <v>8</v>
      </c>
      <c r="AQ26" s="243"/>
      <c r="AR26" s="244"/>
      <c r="AS26" s="279">
        <v>1</v>
      </c>
      <c r="AT26" s="280"/>
      <c r="AU26" s="280"/>
      <c r="AV26" s="281"/>
      <c r="AW26" s="282"/>
      <c r="AX26" s="283"/>
      <c r="AY26" s="284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18" customHeight="1">
      <c r="A27" s="15">
        <v>6</v>
      </c>
      <c r="B27" s="377" t="s">
        <v>78</v>
      </c>
      <c r="C27" s="378"/>
      <c r="D27" s="378"/>
      <c r="E27" s="378"/>
      <c r="F27" s="378"/>
      <c r="G27" s="378"/>
      <c r="H27" s="379"/>
      <c r="I27" s="32" t="str">
        <f>IF(COUNTBLANK(K27:M27)&gt;=1,"",IF(K27&gt;M27,"○",IF(K27=M27,"△",IF(K27&lt;M27,"●"))))</f>
        <v>●</v>
      </c>
      <c r="J27" s="35"/>
      <c r="K27" s="50">
        <v>2</v>
      </c>
      <c r="L27" s="44" t="s">
        <v>94</v>
      </c>
      <c r="M27" s="54">
        <v>3</v>
      </c>
      <c r="N27" s="61"/>
      <c r="O27" s="62"/>
      <c r="P27" s="62"/>
      <c r="Q27" s="45"/>
      <c r="R27" s="63"/>
      <c r="S27" s="71" t="str">
        <f>IF(COUNTBLANK(U27:W27)&gt;=1,"",IF(U27&gt;W27,"○",IF(U27=W27,"△",IF(U27&lt;W27,"●"))))</f>
        <v>●</v>
      </c>
      <c r="T27" s="35"/>
      <c r="U27" s="50">
        <v>1</v>
      </c>
      <c r="V27" s="44" t="s">
        <v>94</v>
      </c>
      <c r="W27" s="54">
        <v>4</v>
      </c>
      <c r="X27" s="71" t="str">
        <f>IF(COUNTBLANK(Z27:AB27)&gt;=1,"",IF(Z27&gt;AB27,"○",IF(Z27=AB27,"△",IF(Z27&lt;AB27,"●"))))</f>
        <v>●</v>
      </c>
      <c r="Y27" s="35"/>
      <c r="Z27" s="50">
        <v>0</v>
      </c>
      <c r="AA27" s="44" t="s">
        <v>94</v>
      </c>
      <c r="AB27" s="57">
        <v>6</v>
      </c>
      <c r="AC27" s="262">
        <f>COUNTIF($I27:$AB27,"○")</f>
        <v>0</v>
      </c>
      <c r="AD27" s="247"/>
      <c r="AE27" s="247">
        <f>COUNTIF($I27:$AB27,"△")</f>
        <v>0</v>
      </c>
      <c r="AF27" s="247"/>
      <c r="AG27" s="247">
        <f>COUNTIF($I27:$AB27,"●")</f>
        <v>3</v>
      </c>
      <c r="AH27" s="248"/>
      <c r="AI27" s="297">
        <f>AC27*3+AE27</f>
        <v>0</v>
      </c>
      <c r="AJ27" s="298"/>
      <c r="AK27" s="299"/>
      <c r="AL27" s="247">
        <f>K27+P27+U27+Z27</f>
        <v>3</v>
      </c>
      <c r="AM27" s="247"/>
      <c r="AN27" s="247">
        <f>M27+R27+W27+AB27</f>
        <v>13</v>
      </c>
      <c r="AO27" s="248"/>
      <c r="AP27" s="249">
        <f>AL27-AN27</f>
        <v>-10</v>
      </c>
      <c r="AQ27" s="250"/>
      <c r="AR27" s="251"/>
      <c r="AS27" s="229">
        <v>4</v>
      </c>
      <c r="AT27" s="230"/>
      <c r="AU27" s="230"/>
      <c r="AV27" s="231"/>
      <c r="AW27" s="300"/>
      <c r="AX27" s="301"/>
      <c r="AY27" s="302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8" customHeight="1">
      <c r="A28" s="15">
        <v>7</v>
      </c>
      <c r="B28" s="377" t="s">
        <v>79</v>
      </c>
      <c r="C28" s="378"/>
      <c r="D28" s="378"/>
      <c r="E28" s="378"/>
      <c r="F28" s="378"/>
      <c r="G28" s="378"/>
      <c r="H28" s="379"/>
      <c r="I28" s="32" t="str">
        <f>IF(COUNTBLANK(K28:M28)&gt;=1,"",IF(K28&gt;M28,"○",IF(K28=M28,"△",IF(K28&lt;M28,"●"))))</f>
        <v>●</v>
      </c>
      <c r="J28" s="35"/>
      <c r="K28" s="50">
        <v>0</v>
      </c>
      <c r="L28" s="44" t="s">
        <v>94</v>
      </c>
      <c r="M28" s="54">
        <v>6</v>
      </c>
      <c r="N28" s="33" t="str">
        <f>IF(COUNTBLANK(P28:R28)&gt;=1,"",IF(P28&gt;R28,"○",IF(P28=R28,"△",IF(P28&lt;R28,"●"))))</f>
        <v>○</v>
      </c>
      <c r="O28" s="35"/>
      <c r="P28" s="50">
        <v>4</v>
      </c>
      <c r="Q28" s="44" t="s">
        <v>94</v>
      </c>
      <c r="R28" s="54">
        <v>1</v>
      </c>
      <c r="S28" s="70"/>
      <c r="T28" s="62"/>
      <c r="U28" s="62"/>
      <c r="V28" s="45"/>
      <c r="W28" s="63"/>
      <c r="X28" s="71" t="str">
        <f>IF(COUNTBLANK(Z28:AB28)&gt;=1,"",IF(Z28&gt;AB28,"○",IF(Z28=AB28,"△",IF(Z28&lt;AB28,"●"))))</f>
        <v>●</v>
      </c>
      <c r="Y28" s="35"/>
      <c r="Z28" s="50">
        <v>0</v>
      </c>
      <c r="AA28" s="44" t="s">
        <v>94</v>
      </c>
      <c r="AB28" s="57">
        <v>4</v>
      </c>
      <c r="AC28" s="262">
        <f>COUNTIF($I28:$AB28,"○")</f>
        <v>1</v>
      </c>
      <c r="AD28" s="247"/>
      <c r="AE28" s="247">
        <f>COUNTIF($I28:$AB28,"△")</f>
        <v>0</v>
      </c>
      <c r="AF28" s="247"/>
      <c r="AG28" s="247">
        <f>COUNTIF($I28:$AB28,"●")</f>
        <v>2</v>
      </c>
      <c r="AH28" s="248"/>
      <c r="AI28" s="297">
        <f>AC28*3+AE28</f>
        <v>3</v>
      </c>
      <c r="AJ28" s="298"/>
      <c r="AK28" s="299"/>
      <c r="AL28" s="247">
        <f>K28+P28+U28+Z28</f>
        <v>4</v>
      </c>
      <c r="AM28" s="247"/>
      <c r="AN28" s="247">
        <f>M28+R28+W28+AB28</f>
        <v>11</v>
      </c>
      <c r="AO28" s="248"/>
      <c r="AP28" s="249">
        <f>AL28-AN28</f>
        <v>-7</v>
      </c>
      <c r="AQ28" s="250"/>
      <c r="AR28" s="251"/>
      <c r="AS28" s="229">
        <v>3</v>
      </c>
      <c r="AT28" s="230"/>
      <c r="AU28" s="230"/>
      <c r="AV28" s="231"/>
      <c r="AW28" s="300"/>
      <c r="AX28" s="301"/>
      <c r="AY28" s="302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8" customHeight="1" thickBot="1">
      <c r="A29" s="16">
        <v>8</v>
      </c>
      <c r="B29" s="380" t="s">
        <v>63</v>
      </c>
      <c r="C29" s="381"/>
      <c r="D29" s="381"/>
      <c r="E29" s="381"/>
      <c r="F29" s="381"/>
      <c r="G29" s="381"/>
      <c r="H29" s="382"/>
      <c r="I29" s="31" t="str">
        <f>IF(COUNTBLANK(K29:M29)&gt;=1,"",IF(K29&gt;M29,"○",IF(K29=M29,"△",IF(K29&lt;M29,"●"))))</f>
        <v>●</v>
      </c>
      <c r="J29" s="36"/>
      <c r="K29" s="51">
        <v>1</v>
      </c>
      <c r="L29" s="46" t="s">
        <v>94</v>
      </c>
      <c r="M29" s="55">
        <v>2</v>
      </c>
      <c r="N29" s="34" t="str">
        <f>IF(COUNTBLANK(P29:R29)&gt;=1,"",IF(P29&gt;R29,"○",IF(P29=R29,"△",IF(P29&lt;R29,"●"))))</f>
        <v>○</v>
      </c>
      <c r="O29" s="36"/>
      <c r="P29" s="51">
        <v>6</v>
      </c>
      <c r="Q29" s="46" t="s">
        <v>94</v>
      </c>
      <c r="R29" s="55">
        <v>0</v>
      </c>
      <c r="S29" s="72" t="str">
        <f>IF(COUNTBLANK(U29:W29)&gt;=1,"",IF(U29&gt;W29,"○",IF(U29=W29,"△",IF(U29&lt;W29,"●"))))</f>
        <v>○</v>
      </c>
      <c r="T29" s="36"/>
      <c r="U29" s="51">
        <v>4</v>
      </c>
      <c r="V29" s="46" t="s">
        <v>94</v>
      </c>
      <c r="W29" s="55">
        <v>0</v>
      </c>
      <c r="X29" s="73"/>
      <c r="Y29" s="41"/>
      <c r="Z29" s="41"/>
      <c r="AA29" s="47"/>
      <c r="AB29" s="42"/>
      <c r="AC29" s="258">
        <f>COUNTIF($I29:$AB29,"○")</f>
        <v>2</v>
      </c>
      <c r="AD29" s="245"/>
      <c r="AE29" s="245">
        <f>COUNTIF($I29:$AB29,"△")</f>
        <v>0</v>
      </c>
      <c r="AF29" s="245"/>
      <c r="AG29" s="245">
        <f>COUNTIF($I29:$AB29,"●")</f>
        <v>1</v>
      </c>
      <c r="AH29" s="246"/>
      <c r="AI29" s="347">
        <f>AC29*3+AE29</f>
        <v>6</v>
      </c>
      <c r="AJ29" s="348"/>
      <c r="AK29" s="349"/>
      <c r="AL29" s="245">
        <f>K29+P29+U29+Z29</f>
        <v>11</v>
      </c>
      <c r="AM29" s="245"/>
      <c r="AN29" s="245">
        <f>M29+R29+W29+AB29</f>
        <v>2</v>
      </c>
      <c r="AO29" s="246"/>
      <c r="AP29" s="285">
        <f>AL29-AN29</f>
        <v>9</v>
      </c>
      <c r="AQ29" s="286"/>
      <c r="AR29" s="287"/>
      <c r="AS29" s="288">
        <v>2</v>
      </c>
      <c r="AT29" s="289"/>
      <c r="AU29" s="289"/>
      <c r="AV29" s="290"/>
      <c r="AW29" s="291"/>
      <c r="AX29" s="292"/>
      <c r="AY29" s="293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8" customHeight="1">
      <c r="A30" s="10"/>
      <c r="B30" s="22"/>
      <c r="C30" s="22"/>
      <c r="D30" s="22"/>
      <c r="E30" s="23"/>
      <c r="F30" s="23"/>
      <c r="G30" s="23"/>
      <c r="H30" s="23"/>
      <c r="I30" s="21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  <c r="Y30" s="10"/>
      <c r="Z30" s="10"/>
      <c r="AA30" s="10"/>
      <c r="AB30" s="10"/>
      <c r="AC30" s="10"/>
      <c r="AV30" s="4"/>
      <c r="AW30" s="4"/>
      <c r="AX30" s="4"/>
      <c r="AY30" s="4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ht="18" customHeight="1" thickBot="1">
      <c r="A31" s="270" t="s">
        <v>17</v>
      </c>
      <c r="B31" s="270"/>
      <c r="C31" s="270"/>
      <c r="D31" s="270"/>
      <c r="E31" s="270"/>
      <c r="F31" s="270"/>
      <c r="G31" s="270"/>
      <c r="H31" s="270"/>
      <c r="I31" s="271" t="s">
        <v>45</v>
      </c>
      <c r="J31" s="271"/>
      <c r="K31" s="271"/>
      <c r="L31" s="272" t="s">
        <v>52</v>
      </c>
      <c r="M31" s="272"/>
      <c r="N31" s="272"/>
      <c r="O31" s="272"/>
      <c r="P31" s="272"/>
      <c r="Q31" s="272"/>
      <c r="R31" s="272"/>
      <c r="S31" s="271" t="s">
        <v>43</v>
      </c>
      <c r="T31" s="271"/>
      <c r="U31" s="271"/>
      <c r="V31" s="272" t="s">
        <v>52</v>
      </c>
      <c r="W31" s="272"/>
      <c r="X31" s="272"/>
      <c r="Y31" s="272"/>
      <c r="Z31" s="272"/>
      <c r="AA31" s="272"/>
      <c r="AB31" s="272"/>
      <c r="AC31" s="10"/>
      <c r="AV31" s="4"/>
      <c r="AW31" s="4"/>
      <c r="AX31" s="4"/>
      <c r="AY31" s="4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8" customHeight="1" thickBot="1">
      <c r="A32" s="273" t="s">
        <v>96</v>
      </c>
      <c r="B32" s="274"/>
      <c r="C32" s="274"/>
      <c r="D32" s="274"/>
      <c r="E32" s="274"/>
      <c r="F32" s="274"/>
      <c r="G32" s="274"/>
      <c r="H32" s="275"/>
      <c r="I32" s="276" t="str">
        <f>B33</f>
        <v>南部</v>
      </c>
      <c r="J32" s="267"/>
      <c r="K32" s="267"/>
      <c r="L32" s="267"/>
      <c r="M32" s="267"/>
      <c r="N32" s="267" t="str">
        <f>B34</f>
        <v>玉造</v>
      </c>
      <c r="O32" s="267"/>
      <c r="P32" s="267"/>
      <c r="Q32" s="267"/>
      <c r="R32" s="267"/>
      <c r="S32" s="267" t="str">
        <f>B35</f>
        <v>四街道旭</v>
      </c>
      <c r="T32" s="267"/>
      <c r="U32" s="267"/>
      <c r="V32" s="267"/>
      <c r="W32" s="267"/>
      <c r="X32" s="267" t="str">
        <f>B36</f>
        <v>四街道北</v>
      </c>
      <c r="Y32" s="267"/>
      <c r="Z32" s="267"/>
      <c r="AA32" s="268"/>
      <c r="AB32" s="269"/>
      <c r="AC32" s="344" t="s">
        <v>38</v>
      </c>
      <c r="AD32" s="340"/>
      <c r="AE32" s="340" t="s">
        <v>39</v>
      </c>
      <c r="AF32" s="340"/>
      <c r="AG32" s="340" t="s">
        <v>37</v>
      </c>
      <c r="AH32" s="341"/>
      <c r="AI32" s="294" t="s">
        <v>7</v>
      </c>
      <c r="AJ32" s="295"/>
      <c r="AK32" s="296"/>
      <c r="AL32" s="340" t="s">
        <v>6</v>
      </c>
      <c r="AM32" s="340"/>
      <c r="AN32" s="340" t="s">
        <v>8</v>
      </c>
      <c r="AO32" s="341"/>
      <c r="AP32" s="277" t="s">
        <v>40</v>
      </c>
      <c r="AQ32" s="278"/>
      <c r="AR32" s="237"/>
      <c r="AS32" s="294" t="s">
        <v>9</v>
      </c>
      <c r="AT32" s="295"/>
      <c r="AU32" s="295"/>
      <c r="AV32" s="296"/>
      <c r="AW32" s="277" t="s">
        <v>41</v>
      </c>
      <c r="AX32" s="278"/>
      <c r="AY32" s="237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8" customHeight="1">
      <c r="A33" s="18">
        <v>9</v>
      </c>
      <c r="B33" s="263" t="s">
        <v>80</v>
      </c>
      <c r="C33" s="264"/>
      <c r="D33" s="264"/>
      <c r="E33" s="264"/>
      <c r="F33" s="264"/>
      <c r="G33" s="264"/>
      <c r="H33" s="265"/>
      <c r="I33" s="38"/>
      <c r="J33" s="39"/>
      <c r="K33" s="39"/>
      <c r="L33" s="43"/>
      <c r="M33" s="40"/>
      <c r="N33" s="65" t="str">
        <f>IF(COUNTBLANK(P33:R33)&gt;=1,"",IF(P33&gt;R33,"○",IF(P33=R33,"△",IF(P33&lt;R33,"●"))))</f>
        <v>○</v>
      </c>
      <c r="O33" s="56"/>
      <c r="P33" s="59">
        <v>2</v>
      </c>
      <c r="Q33" s="66" t="s">
        <v>94</v>
      </c>
      <c r="R33" s="67">
        <v>1</v>
      </c>
      <c r="S33" s="69" t="str">
        <f>IF(COUNTBLANK(U33:W33)&gt;=1,"",IF(U33&gt;W33,"○",IF(U33=W33,"△",IF(U33&lt;W33,"●"))))</f>
        <v>△</v>
      </c>
      <c r="T33" s="56"/>
      <c r="U33" s="59">
        <v>1</v>
      </c>
      <c r="V33" s="66" t="s">
        <v>94</v>
      </c>
      <c r="W33" s="67">
        <v>1</v>
      </c>
      <c r="X33" s="69" t="str">
        <f>IF(COUNTBLANK(Z33:AB33)&gt;=1,"",IF(Z33&gt;AB33,"○",IF(Z33=AB33,"△",IF(Z33&lt;AB33,"●"))))</f>
        <v>●</v>
      </c>
      <c r="Y33" s="56"/>
      <c r="Z33" s="59">
        <v>0</v>
      </c>
      <c r="AA33" s="66" t="s">
        <v>94</v>
      </c>
      <c r="AB33" s="60">
        <v>1</v>
      </c>
      <c r="AC33" s="266">
        <f>COUNTIF($I33:$AB33,"○")</f>
        <v>1</v>
      </c>
      <c r="AD33" s="240"/>
      <c r="AE33" s="240">
        <f>COUNTIF($I33:$AB33,"△")</f>
        <v>1</v>
      </c>
      <c r="AF33" s="240"/>
      <c r="AG33" s="240">
        <f>COUNTIF($I33:$AB33,"●")</f>
        <v>1</v>
      </c>
      <c r="AH33" s="241"/>
      <c r="AI33" s="252">
        <f>AC33*3+AE33</f>
        <v>4</v>
      </c>
      <c r="AJ33" s="253"/>
      <c r="AK33" s="254"/>
      <c r="AL33" s="240">
        <f>K33+P33+U33+Z33</f>
        <v>3</v>
      </c>
      <c r="AM33" s="240"/>
      <c r="AN33" s="240">
        <f>M33+R33+W33+AB33</f>
        <v>3</v>
      </c>
      <c r="AO33" s="241"/>
      <c r="AP33" s="242">
        <f>AL33-AN33</f>
        <v>0</v>
      </c>
      <c r="AQ33" s="243"/>
      <c r="AR33" s="244"/>
      <c r="AS33" s="279">
        <v>3</v>
      </c>
      <c r="AT33" s="280"/>
      <c r="AU33" s="280"/>
      <c r="AV33" s="281"/>
      <c r="AW33" s="282"/>
      <c r="AX33" s="283"/>
      <c r="AY33" s="284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18" customHeight="1">
      <c r="A34" s="15">
        <v>10</v>
      </c>
      <c r="B34" s="259" t="s">
        <v>64</v>
      </c>
      <c r="C34" s="260"/>
      <c r="D34" s="260"/>
      <c r="E34" s="260"/>
      <c r="F34" s="260"/>
      <c r="G34" s="260"/>
      <c r="H34" s="261"/>
      <c r="I34" s="32" t="str">
        <f>IF(COUNTBLANK(K34:M34)&gt;=1,"",IF(K34&gt;M34,"○",IF(K34=M34,"△",IF(K34&lt;M34,"●"))))</f>
        <v>●</v>
      </c>
      <c r="J34" s="35"/>
      <c r="K34" s="50">
        <v>1</v>
      </c>
      <c r="L34" s="44" t="s">
        <v>94</v>
      </c>
      <c r="M34" s="54">
        <v>2</v>
      </c>
      <c r="N34" s="61"/>
      <c r="O34" s="62"/>
      <c r="P34" s="62"/>
      <c r="Q34" s="45"/>
      <c r="R34" s="63"/>
      <c r="S34" s="71" t="str">
        <f>IF(COUNTBLANK(U34:W34)&gt;=1,"",IF(U34&gt;W34,"○",IF(U34=W34,"△",IF(U34&lt;W34,"●"))))</f>
        <v>●</v>
      </c>
      <c r="T34" s="35"/>
      <c r="U34" s="50">
        <v>0</v>
      </c>
      <c r="V34" s="44" t="s">
        <v>94</v>
      </c>
      <c r="W34" s="54">
        <v>2</v>
      </c>
      <c r="X34" s="71" t="str">
        <f>IF(COUNTBLANK(Z34:AB34)&gt;=1,"",IF(Z34&gt;AB34,"○",IF(Z34=AB34,"△",IF(Z34&lt;AB34,"●"))))</f>
        <v>●</v>
      </c>
      <c r="Y34" s="35"/>
      <c r="Z34" s="50">
        <v>0</v>
      </c>
      <c r="AA34" s="44" t="s">
        <v>94</v>
      </c>
      <c r="AB34" s="57">
        <v>3</v>
      </c>
      <c r="AC34" s="262">
        <f>COUNTIF($I34:$AB34,"○")</f>
        <v>0</v>
      </c>
      <c r="AD34" s="247"/>
      <c r="AE34" s="247">
        <f>COUNTIF($I34:$AB34,"△")</f>
        <v>0</v>
      </c>
      <c r="AF34" s="247"/>
      <c r="AG34" s="247">
        <f>COUNTIF($I34:$AB34,"●")</f>
        <v>3</v>
      </c>
      <c r="AH34" s="248"/>
      <c r="AI34" s="297">
        <f>AC34*3+AE34</f>
        <v>0</v>
      </c>
      <c r="AJ34" s="298"/>
      <c r="AK34" s="299"/>
      <c r="AL34" s="247">
        <f>K34+P34+U34+Z34</f>
        <v>1</v>
      </c>
      <c r="AM34" s="247"/>
      <c r="AN34" s="247">
        <f>M34+R34+W34+AB34</f>
        <v>7</v>
      </c>
      <c r="AO34" s="248"/>
      <c r="AP34" s="249">
        <f>AL34-AN34</f>
        <v>-6</v>
      </c>
      <c r="AQ34" s="250"/>
      <c r="AR34" s="251"/>
      <c r="AS34" s="229">
        <v>4</v>
      </c>
      <c r="AT34" s="230"/>
      <c r="AU34" s="230"/>
      <c r="AV34" s="231"/>
      <c r="AW34" s="300"/>
      <c r="AX34" s="301"/>
      <c r="AY34" s="302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ht="18" customHeight="1">
      <c r="A35" s="15">
        <v>11</v>
      </c>
      <c r="B35" s="259" t="s">
        <v>81</v>
      </c>
      <c r="C35" s="260"/>
      <c r="D35" s="260"/>
      <c r="E35" s="260"/>
      <c r="F35" s="260"/>
      <c r="G35" s="260"/>
      <c r="H35" s="261"/>
      <c r="I35" s="32" t="str">
        <f>IF(COUNTBLANK(K35:M35)&gt;=1,"",IF(K35&gt;M35,"○",IF(K35=M35,"△",IF(K35&lt;M35,"●"))))</f>
        <v>△</v>
      </c>
      <c r="J35" s="35"/>
      <c r="K35" s="50">
        <v>1</v>
      </c>
      <c r="L35" s="44" t="s">
        <v>94</v>
      </c>
      <c r="M35" s="54">
        <v>1</v>
      </c>
      <c r="N35" s="33" t="str">
        <f>IF(COUNTBLANK(P35:R35)&gt;=1,"",IF(P35&gt;R35,"○",IF(P35=R35,"△",IF(P35&lt;R35,"●"))))</f>
        <v>○</v>
      </c>
      <c r="O35" s="35"/>
      <c r="P35" s="50">
        <v>2</v>
      </c>
      <c r="Q35" s="44" t="s">
        <v>94</v>
      </c>
      <c r="R35" s="54">
        <v>0</v>
      </c>
      <c r="S35" s="70"/>
      <c r="T35" s="62"/>
      <c r="U35" s="62"/>
      <c r="V35" s="45"/>
      <c r="W35" s="63"/>
      <c r="X35" s="71" t="str">
        <f>IF(COUNTBLANK(Z35:AB35)&gt;=1,"",IF(Z35&gt;AB35,"○",IF(Z35=AB35,"△",IF(Z35&lt;AB35,"●"))))</f>
        <v>●</v>
      </c>
      <c r="Y35" s="35"/>
      <c r="Z35" s="50">
        <v>2</v>
      </c>
      <c r="AA35" s="44" t="s">
        <v>94</v>
      </c>
      <c r="AB35" s="57">
        <v>3</v>
      </c>
      <c r="AC35" s="262">
        <f>COUNTIF($I35:$AB35,"○")</f>
        <v>1</v>
      </c>
      <c r="AD35" s="247"/>
      <c r="AE35" s="247">
        <f>COUNTIF($I35:$AB35,"△")</f>
        <v>1</v>
      </c>
      <c r="AF35" s="247"/>
      <c r="AG35" s="247">
        <f>COUNTIF($I35:$AB35,"●")</f>
        <v>1</v>
      </c>
      <c r="AH35" s="248"/>
      <c r="AI35" s="297">
        <f>AC35*3+AE35</f>
        <v>4</v>
      </c>
      <c r="AJ35" s="298"/>
      <c r="AK35" s="299"/>
      <c r="AL35" s="247">
        <f>K35+P35+U35+Z35</f>
        <v>5</v>
      </c>
      <c r="AM35" s="247"/>
      <c r="AN35" s="247">
        <f>M35+R35+W35+AB35</f>
        <v>4</v>
      </c>
      <c r="AO35" s="248"/>
      <c r="AP35" s="249">
        <f>AL35-AN35</f>
        <v>1</v>
      </c>
      <c r="AQ35" s="250"/>
      <c r="AR35" s="251"/>
      <c r="AS35" s="229">
        <v>2</v>
      </c>
      <c r="AT35" s="230"/>
      <c r="AU35" s="230"/>
      <c r="AV35" s="231"/>
      <c r="AW35" s="300"/>
      <c r="AX35" s="301"/>
      <c r="AY35" s="302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1:69" ht="18" customHeight="1" thickBot="1">
      <c r="A36" s="16">
        <v>12</v>
      </c>
      <c r="B36" s="255" t="s">
        <v>82</v>
      </c>
      <c r="C36" s="256"/>
      <c r="D36" s="256"/>
      <c r="E36" s="256"/>
      <c r="F36" s="256"/>
      <c r="G36" s="256"/>
      <c r="H36" s="257"/>
      <c r="I36" s="31" t="str">
        <f>IF(COUNTBLANK(K36:M36)&gt;=1,"",IF(K36&gt;M36,"○",IF(K36=M36,"△",IF(K36&lt;M36,"●"))))</f>
        <v>○</v>
      </c>
      <c r="J36" s="36"/>
      <c r="K36" s="51">
        <v>1</v>
      </c>
      <c r="L36" s="46" t="s">
        <v>94</v>
      </c>
      <c r="M36" s="55">
        <v>0</v>
      </c>
      <c r="N36" s="34" t="str">
        <f>IF(COUNTBLANK(P36:R36)&gt;=1,"",IF(P36&gt;R36,"○",IF(P36=R36,"△",IF(P36&lt;R36,"●"))))</f>
        <v>○</v>
      </c>
      <c r="O36" s="36"/>
      <c r="P36" s="51">
        <v>3</v>
      </c>
      <c r="Q36" s="46" t="s">
        <v>94</v>
      </c>
      <c r="R36" s="55">
        <v>0</v>
      </c>
      <c r="S36" s="72" t="str">
        <f>IF(COUNTBLANK(U36:W36)&gt;=1,"",IF(U36&gt;W36,"○",IF(U36=W36,"△",IF(U36&lt;W36,"●"))))</f>
        <v>○</v>
      </c>
      <c r="T36" s="36"/>
      <c r="U36" s="51">
        <v>3</v>
      </c>
      <c r="V36" s="46" t="s">
        <v>94</v>
      </c>
      <c r="W36" s="55">
        <v>2</v>
      </c>
      <c r="X36" s="73"/>
      <c r="Y36" s="41"/>
      <c r="Z36" s="41"/>
      <c r="AA36" s="47"/>
      <c r="AB36" s="42"/>
      <c r="AC36" s="258">
        <f>COUNTIF($I36:$AB36,"○")</f>
        <v>3</v>
      </c>
      <c r="AD36" s="245"/>
      <c r="AE36" s="245">
        <f>COUNTIF($I36:$AB36,"△")</f>
        <v>0</v>
      </c>
      <c r="AF36" s="245"/>
      <c r="AG36" s="245">
        <f>COUNTIF($I36:$AB36,"●")</f>
        <v>0</v>
      </c>
      <c r="AH36" s="246"/>
      <c r="AI36" s="347">
        <f>AC36*3+AE36</f>
        <v>9</v>
      </c>
      <c r="AJ36" s="348"/>
      <c r="AK36" s="349"/>
      <c r="AL36" s="245">
        <f>K36+P36+U36+Z36</f>
        <v>7</v>
      </c>
      <c r="AM36" s="245"/>
      <c r="AN36" s="245">
        <f>M36+R36+W36+AB36</f>
        <v>2</v>
      </c>
      <c r="AO36" s="246"/>
      <c r="AP36" s="285">
        <f>AL36-AN36</f>
        <v>5</v>
      </c>
      <c r="AQ36" s="286"/>
      <c r="AR36" s="287"/>
      <c r="AS36" s="288">
        <v>1</v>
      </c>
      <c r="AT36" s="289"/>
      <c r="AU36" s="289"/>
      <c r="AV36" s="290"/>
      <c r="AW36" s="291"/>
      <c r="AX36" s="292"/>
      <c r="AY36" s="293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8" customHeight="1">
      <c r="A37" s="24"/>
      <c r="B37" s="24"/>
      <c r="C37" s="24"/>
      <c r="D37" s="24"/>
      <c r="E37" s="24"/>
      <c r="F37" s="24"/>
      <c r="G37" s="24"/>
      <c r="H37" s="24"/>
      <c r="I37" s="4"/>
      <c r="J37" s="4"/>
      <c r="K37" s="25"/>
      <c r="L37" s="25"/>
      <c r="M37" s="25"/>
      <c r="N37" s="25"/>
      <c r="O37" s="4"/>
      <c r="P37" s="4"/>
      <c r="Q37" s="25"/>
      <c r="R37" s="25"/>
      <c r="T37" s="25"/>
      <c r="U37" s="25"/>
      <c r="V37" s="4"/>
      <c r="W37" s="25"/>
      <c r="Y37" s="25"/>
      <c r="Z37" s="25"/>
      <c r="AA37" s="2"/>
      <c r="AB37" s="2"/>
      <c r="AZ37" s="9"/>
      <c r="BA37" s="9"/>
      <c r="BB37" s="9"/>
      <c r="BC37" s="9"/>
      <c r="BD37" s="9"/>
      <c r="BE37" s="9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8" customHeight="1" thickBot="1">
      <c r="A38" s="270" t="s">
        <v>18</v>
      </c>
      <c r="B38" s="270"/>
      <c r="C38" s="270"/>
      <c r="D38" s="270"/>
      <c r="E38" s="270"/>
      <c r="F38" s="270"/>
      <c r="G38" s="270"/>
      <c r="H38" s="270"/>
      <c r="I38" s="271" t="s">
        <v>45</v>
      </c>
      <c r="J38" s="271"/>
      <c r="K38" s="271"/>
      <c r="L38" s="272" t="s">
        <v>65</v>
      </c>
      <c r="M38" s="272"/>
      <c r="N38" s="272"/>
      <c r="O38" s="272"/>
      <c r="P38" s="272"/>
      <c r="Q38" s="272"/>
      <c r="R38" s="272"/>
      <c r="S38" s="271" t="s">
        <v>43</v>
      </c>
      <c r="T38" s="271"/>
      <c r="U38" s="271"/>
      <c r="V38" s="272" t="s">
        <v>56</v>
      </c>
      <c r="W38" s="272"/>
      <c r="X38" s="272"/>
      <c r="Y38" s="272"/>
      <c r="Z38" s="272"/>
      <c r="AA38" s="272"/>
      <c r="AB38" s="272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s="9" customFormat="1" ht="18" customHeight="1" thickBot="1">
      <c r="A39" s="273" t="s">
        <v>97</v>
      </c>
      <c r="B39" s="274"/>
      <c r="C39" s="274"/>
      <c r="D39" s="274"/>
      <c r="E39" s="274"/>
      <c r="F39" s="274"/>
      <c r="G39" s="274"/>
      <c r="H39" s="275"/>
      <c r="I39" s="405" t="str">
        <f>B40</f>
        <v>佐倉</v>
      </c>
      <c r="J39" s="361"/>
      <c r="K39" s="361"/>
      <c r="L39" s="361"/>
      <c r="M39" s="361"/>
      <c r="N39" s="361" t="str">
        <f>B41</f>
        <v>井野</v>
      </c>
      <c r="O39" s="361"/>
      <c r="P39" s="361"/>
      <c r="Q39" s="361"/>
      <c r="R39" s="361"/>
      <c r="S39" s="361" t="str">
        <f>B42</f>
        <v>栄／栄東</v>
      </c>
      <c r="T39" s="361"/>
      <c r="U39" s="361"/>
      <c r="V39" s="361"/>
      <c r="W39" s="361"/>
      <c r="X39" s="361" t="str">
        <f>B43</f>
        <v>成田</v>
      </c>
      <c r="Y39" s="361"/>
      <c r="Z39" s="361"/>
      <c r="AA39" s="362"/>
      <c r="AB39" s="363"/>
      <c r="AC39" s="344" t="s">
        <v>38</v>
      </c>
      <c r="AD39" s="340"/>
      <c r="AE39" s="340" t="s">
        <v>39</v>
      </c>
      <c r="AF39" s="340"/>
      <c r="AG39" s="340" t="s">
        <v>37</v>
      </c>
      <c r="AH39" s="341"/>
      <c r="AI39" s="294" t="s">
        <v>7</v>
      </c>
      <c r="AJ39" s="295"/>
      <c r="AK39" s="296"/>
      <c r="AL39" s="340" t="s">
        <v>6</v>
      </c>
      <c r="AM39" s="340"/>
      <c r="AN39" s="340" t="s">
        <v>8</v>
      </c>
      <c r="AO39" s="341"/>
      <c r="AP39" s="277" t="s">
        <v>40</v>
      </c>
      <c r="AQ39" s="278"/>
      <c r="AR39" s="237"/>
      <c r="AS39" s="294" t="s">
        <v>9</v>
      </c>
      <c r="AT39" s="295"/>
      <c r="AU39" s="295"/>
      <c r="AV39" s="296"/>
      <c r="AW39" s="277" t="s">
        <v>41</v>
      </c>
      <c r="AX39" s="278"/>
      <c r="AY39" s="237"/>
      <c r="AZ39" s="1"/>
      <c r="BA39" s="1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63" s="9" customFormat="1" ht="18" customHeight="1">
      <c r="A40" s="18">
        <v>5</v>
      </c>
      <c r="B40" s="393" t="s">
        <v>83</v>
      </c>
      <c r="C40" s="394"/>
      <c r="D40" s="394"/>
      <c r="E40" s="394"/>
      <c r="F40" s="394"/>
      <c r="G40" s="394"/>
      <c r="H40" s="395"/>
      <c r="I40" s="38"/>
      <c r="J40" s="39"/>
      <c r="K40" s="39"/>
      <c r="L40" s="43"/>
      <c r="M40" s="40"/>
      <c r="N40" s="65" t="str">
        <f>IF(COUNTBLANK(P40:R40)&gt;=1,"",IF(P40&gt;R40,"○",IF(P40=R40,"△",IF(P40&lt;R40,"●"))))</f>
        <v>●</v>
      </c>
      <c r="O40" s="56"/>
      <c r="P40" s="59">
        <v>0</v>
      </c>
      <c r="Q40" s="66" t="s">
        <v>94</v>
      </c>
      <c r="R40" s="67">
        <v>5</v>
      </c>
      <c r="S40" s="69" t="str">
        <f>IF(COUNTBLANK(U40:W40)&gt;=1,"",IF(U40&gt;W40,"○",IF(U40=W40,"△",IF(U40&lt;W40,"●"))))</f>
        <v>●</v>
      </c>
      <c r="T40" s="56"/>
      <c r="U40" s="59">
        <v>0</v>
      </c>
      <c r="V40" s="66" t="s">
        <v>94</v>
      </c>
      <c r="W40" s="67">
        <v>3</v>
      </c>
      <c r="X40" s="69" t="str">
        <f>IF(COUNTBLANK(Z40:AB40)&gt;=1,"",IF(Z40&gt;AB40,"○",IF(Z40=AB40,"△",IF(Z40&lt;AB40,"●"))))</f>
        <v>●</v>
      </c>
      <c r="Y40" s="56"/>
      <c r="Z40" s="59">
        <v>0</v>
      </c>
      <c r="AA40" s="66" t="s">
        <v>94</v>
      </c>
      <c r="AB40" s="60">
        <v>3</v>
      </c>
      <c r="AC40" s="266">
        <f>COUNTIF($I40:$AB40,"○")</f>
        <v>0</v>
      </c>
      <c r="AD40" s="240"/>
      <c r="AE40" s="240">
        <f>COUNTIF($I40:$AB40,"△")</f>
        <v>0</v>
      </c>
      <c r="AF40" s="240"/>
      <c r="AG40" s="240">
        <f>COUNTIF($I40:$AB40,"●")</f>
        <v>3</v>
      </c>
      <c r="AH40" s="241"/>
      <c r="AI40" s="252">
        <f>AC40*3+AE40</f>
        <v>0</v>
      </c>
      <c r="AJ40" s="253"/>
      <c r="AK40" s="254"/>
      <c r="AL40" s="240">
        <f>K40+P40+U40+Z40</f>
        <v>0</v>
      </c>
      <c r="AM40" s="240"/>
      <c r="AN40" s="240">
        <f>M40+R40+W40+AB40</f>
        <v>11</v>
      </c>
      <c r="AO40" s="241"/>
      <c r="AP40" s="242">
        <f>AL40-AN40</f>
        <v>-11</v>
      </c>
      <c r="AQ40" s="243"/>
      <c r="AR40" s="244"/>
      <c r="AS40" s="279">
        <v>4</v>
      </c>
      <c r="AT40" s="280"/>
      <c r="AU40" s="280"/>
      <c r="AV40" s="281"/>
      <c r="AW40" s="282"/>
      <c r="AX40" s="283"/>
      <c r="AY40" s="284"/>
      <c r="AZ40" s="1"/>
      <c r="BA40" s="1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4" ht="18" customHeight="1">
      <c r="A41" s="15">
        <v>6</v>
      </c>
      <c r="B41" s="377" t="s">
        <v>66</v>
      </c>
      <c r="C41" s="378"/>
      <c r="D41" s="378"/>
      <c r="E41" s="378"/>
      <c r="F41" s="378"/>
      <c r="G41" s="378"/>
      <c r="H41" s="379"/>
      <c r="I41" s="32" t="str">
        <f>IF(COUNTBLANK(K41:M41)&gt;=1,"",IF(K41&gt;M41,"○",IF(K41=M41,"△",IF(K41&lt;M41,"●"))))</f>
        <v>○</v>
      </c>
      <c r="J41" s="35"/>
      <c r="K41" s="50">
        <v>5</v>
      </c>
      <c r="L41" s="44" t="s">
        <v>94</v>
      </c>
      <c r="M41" s="54">
        <v>0</v>
      </c>
      <c r="N41" s="61"/>
      <c r="O41" s="62"/>
      <c r="P41" s="62"/>
      <c r="Q41" s="45"/>
      <c r="R41" s="63"/>
      <c r="S41" s="71" t="str">
        <f>IF(COUNTBLANK(U41:W41)&gt;=1,"",IF(U41&gt;W41,"○",IF(U41=W41,"△",IF(U41&lt;W41,"●"))))</f>
        <v>○</v>
      </c>
      <c r="T41" s="35"/>
      <c r="U41" s="50">
        <v>3</v>
      </c>
      <c r="V41" s="44" t="s">
        <v>94</v>
      </c>
      <c r="W41" s="54">
        <v>0</v>
      </c>
      <c r="X41" s="71" t="str">
        <f>IF(COUNTBLANK(Z41:AB41)&gt;=1,"",IF(Z41&gt;AB41,"○",IF(Z41=AB41,"△",IF(Z41&lt;AB41,"●"))))</f>
        <v>○</v>
      </c>
      <c r="Y41" s="35"/>
      <c r="Z41" s="50">
        <v>5</v>
      </c>
      <c r="AA41" s="44" t="s">
        <v>94</v>
      </c>
      <c r="AB41" s="57">
        <v>0</v>
      </c>
      <c r="AC41" s="262">
        <f>COUNTIF($I41:$AB41,"○")</f>
        <v>3</v>
      </c>
      <c r="AD41" s="247"/>
      <c r="AE41" s="247">
        <f>COUNTIF($I41:$AB41,"△")</f>
        <v>0</v>
      </c>
      <c r="AF41" s="247"/>
      <c r="AG41" s="247">
        <f>COUNTIF($I41:$AB41,"●")</f>
        <v>0</v>
      </c>
      <c r="AH41" s="248"/>
      <c r="AI41" s="297">
        <f>AC41*3+AE41</f>
        <v>9</v>
      </c>
      <c r="AJ41" s="298"/>
      <c r="AK41" s="299"/>
      <c r="AL41" s="247">
        <f>K41+P41+U41+Z41</f>
        <v>13</v>
      </c>
      <c r="AM41" s="247"/>
      <c r="AN41" s="247">
        <f>M41+R41+W41+AB41</f>
        <v>0</v>
      </c>
      <c r="AO41" s="248"/>
      <c r="AP41" s="249">
        <f>AL41-AN41</f>
        <v>13</v>
      </c>
      <c r="AQ41" s="250"/>
      <c r="AR41" s="251"/>
      <c r="AS41" s="229">
        <v>1</v>
      </c>
      <c r="AT41" s="230"/>
      <c r="AU41" s="230"/>
      <c r="AV41" s="231"/>
      <c r="AW41" s="300"/>
      <c r="AX41" s="301"/>
      <c r="AY41" s="302"/>
      <c r="BC41" s="10"/>
      <c r="BD41" s="10"/>
      <c r="BE41" s="10"/>
      <c r="BF41" s="10"/>
      <c r="BG41" s="10"/>
      <c r="BH41" s="10"/>
      <c r="BI41" s="10"/>
      <c r="BJ41" s="10"/>
      <c r="BK41" s="10"/>
      <c r="BL41" s="3"/>
    </row>
    <row r="42" spans="1:64" ht="18" customHeight="1">
      <c r="A42" s="15">
        <v>7</v>
      </c>
      <c r="B42" s="377" t="s">
        <v>84</v>
      </c>
      <c r="C42" s="378"/>
      <c r="D42" s="378"/>
      <c r="E42" s="378"/>
      <c r="F42" s="378"/>
      <c r="G42" s="378"/>
      <c r="H42" s="379"/>
      <c r="I42" s="32" t="str">
        <f>IF(COUNTBLANK(K42:M42)&gt;=1,"",IF(K42&gt;M42,"○",IF(K42=M42,"△",IF(K42&lt;M42,"●"))))</f>
        <v>○</v>
      </c>
      <c r="J42" s="35"/>
      <c r="K42" s="50">
        <v>3</v>
      </c>
      <c r="L42" s="44" t="s">
        <v>94</v>
      </c>
      <c r="M42" s="54">
        <v>0</v>
      </c>
      <c r="N42" s="33" t="str">
        <f>IF(COUNTBLANK(P42:R42)&gt;=1,"",IF(P42&gt;R42,"○",IF(P42=R42,"△",IF(P42&lt;R42,"●"))))</f>
        <v>●</v>
      </c>
      <c r="O42" s="35"/>
      <c r="P42" s="50">
        <v>0</v>
      </c>
      <c r="Q42" s="44" t="s">
        <v>94</v>
      </c>
      <c r="R42" s="54">
        <v>3</v>
      </c>
      <c r="S42" s="70"/>
      <c r="T42" s="62"/>
      <c r="U42" s="62"/>
      <c r="V42" s="45"/>
      <c r="W42" s="63"/>
      <c r="X42" s="71" t="str">
        <f>IF(COUNTBLANK(Z42:AB42)&gt;=1,"",IF(Z42&gt;AB42,"○",IF(Z42=AB42,"△",IF(Z42&lt;AB42,"●"))))</f>
        <v>○</v>
      </c>
      <c r="Y42" s="35"/>
      <c r="Z42" s="50">
        <v>6</v>
      </c>
      <c r="AA42" s="44" t="s">
        <v>94</v>
      </c>
      <c r="AB42" s="57">
        <v>0</v>
      </c>
      <c r="AC42" s="262">
        <f>COUNTIF($I42:$AB42,"○")</f>
        <v>2</v>
      </c>
      <c r="AD42" s="247"/>
      <c r="AE42" s="247">
        <f>COUNTIF($I42:$AB42,"△")</f>
        <v>0</v>
      </c>
      <c r="AF42" s="247"/>
      <c r="AG42" s="247">
        <f>COUNTIF($I42:$AB42,"●")</f>
        <v>1</v>
      </c>
      <c r="AH42" s="248"/>
      <c r="AI42" s="297">
        <f>AC42*3+AE42</f>
        <v>6</v>
      </c>
      <c r="AJ42" s="298"/>
      <c r="AK42" s="299"/>
      <c r="AL42" s="247">
        <f>K42+P42+U42+Z42</f>
        <v>9</v>
      </c>
      <c r="AM42" s="247"/>
      <c r="AN42" s="247">
        <f>M42+R42+W42+AB42</f>
        <v>3</v>
      </c>
      <c r="AO42" s="248"/>
      <c r="AP42" s="249">
        <f>AL42-AN42</f>
        <v>6</v>
      </c>
      <c r="AQ42" s="250"/>
      <c r="AR42" s="251"/>
      <c r="AS42" s="229">
        <v>2</v>
      </c>
      <c r="AT42" s="230"/>
      <c r="AU42" s="230"/>
      <c r="AV42" s="231"/>
      <c r="AW42" s="300"/>
      <c r="AX42" s="301"/>
      <c r="AY42" s="302"/>
      <c r="BC42" s="10"/>
      <c r="BD42" s="10"/>
      <c r="BE42" s="10"/>
      <c r="BF42" s="10"/>
      <c r="BG42" s="10"/>
      <c r="BH42" s="10"/>
      <c r="BI42" s="10"/>
      <c r="BJ42" s="10"/>
      <c r="BK42" s="10"/>
      <c r="BL42" s="3"/>
    </row>
    <row r="43" spans="1:64" ht="18" customHeight="1" thickBot="1">
      <c r="A43" s="16">
        <v>8</v>
      </c>
      <c r="B43" s="380" t="s">
        <v>85</v>
      </c>
      <c r="C43" s="381"/>
      <c r="D43" s="381"/>
      <c r="E43" s="381"/>
      <c r="F43" s="381"/>
      <c r="G43" s="381"/>
      <c r="H43" s="382"/>
      <c r="I43" s="31" t="str">
        <f>IF(COUNTBLANK(K43:M43)&gt;=1,"",IF(K43&gt;M43,"○",IF(K43=M43,"△",IF(K43&lt;M43,"●"))))</f>
        <v>○</v>
      </c>
      <c r="J43" s="36"/>
      <c r="K43" s="51">
        <v>3</v>
      </c>
      <c r="L43" s="46" t="s">
        <v>94</v>
      </c>
      <c r="M43" s="55">
        <v>0</v>
      </c>
      <c r="N43" s="34" t="str">
        <f>IF(COUNTBLANK(P43:R43)&gt;=1,"",IF(P43&gt;R43,"○",IF(P43=R43,"△",IF(P43&lt;R43,"●"))))</f>
        <v>●</v>
      </c>
      <c r="O43" s="36"/>
      <c r="P43" s="51">
        <v>0</v>
      </c>
      <c r="Q43" s="46" t="s">
        <v>94</v>
      </c>
      <c r="R43" s="55">
        <v>5</v>
      </c>
      <c r="S43" s="72" t="str">
        <f>IF(COUNTBLANK(U43:W43)&gt;=1,"",IF(U43&gt;W43,"○",IF(U43=W43,"△",IF(U43&lt;W43,"●"))))</f>
        <v>●</v>
      </c>
      <c r="T43" s="36"/>
      <c r="U43" s="51">
        <v>0</v>
      </c>
      <c r="V43" s="46" t="s">
        <v>94</v>
      </c>
      <c r="W43" s="55">
        <v>6</v>
      </c>
      <c r="X43" s="73"/>
      <c r="Y43" s="41"/>
      <c r="Z43" s="41"/>
      <c r="AA43" s="47"/>
      <c r="AB43" s="42"/>
      <c r="AC43" s="258">
        <f>COUNTIF($I43:$AB43,"○")</f>
        <v>1</v>
      </c>
      <c r="AD43" s="245"/>
      <c r="AE43" s="245">
        <f>COUNTIF($I43:$AB43,"△")</f>
        <v>0</v>
      </c>
      <c r="AF43" s="245"/>
      <c r="AG43" s="245">
        <f>COUNTIF($I43:$AB43,"●")</f>
        <v>2</v>
      </c>
      <c r="AH43" s="246"/>
      <c r="AI43" s="347">
        <f>AC43*3+AE43</f>
        <v>3</v>
      </c>
      <c r="AJ43" s="348"/>
      <c r="AK43" s="349"/>
      <c r="AL43" s="245">
        <f>K43+P43+U43+Z43</f>
        <v>3</v>
      </c>
      <c r="AM43" s="245"/>
      <c r="AN43" s="245">
        <f>M43+R43+W43+AB43</f>
        <v>11</v>
      </c>
      <c r="AO43" s="246"/>
      <c r="AP43" s="285">
        <f>AL43-AN43</f>
        <v>-8</v>
      </c>
      <c r="AQ43" s="286"/>
      <c r="AR43" s="287"/>
      <c r="AS43" s="288">
        <v>3</v>
      </c>
      <c r="AT43" s="289"/>
      <c r="AU43" s="289"/>
      <c r="AV43" s="290"/>
      <c r="AW43" s="291"/>
      <c r="AX43" s="292"/>
      <c r="AY43" s="293"/>
      <c r="BC43" s="10"/>
      <c r="BD43" s="10"/>
      <c r="BE43" s="10"/>
      <c r="BF43" s="10"/>
      <c r="BG43" s="10"/>
      <c r="BH43" s="10"/>
      <c r="BI43" s="10"/>
      <c r="BJ43" s="10"/>
      <c r="BK43" s="10"/>
      <c r="BL43" s="3"/>
    </row>
    <row r="44" spans="1:68" ht="18" customHeight="1">
      <c r="A44" s="10"/>
      <c r="B44" s="22"/>
      <c r="C44" s="22"/>
      <c r="D44" s="22"/>
      <c r="E44" s="23"/>
      <c r="F44" s="23"/>
      <c r="G44" s="23"/>
      <c r="H44" s="23"/>
      <c r="I44" s="2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0"/>
      <c r="Y44" s="10"/>
      <c r="Z44" s="10"/>
      <c r="AA44" s="10"/>
      <c r="AB44" s="10"/>
      <c r="AC44" s="10"/>
      <c r="BG44" s="10"/>
      <c r="BH44" s="10"/>
      <c r="BI44" s="10"/>
      <c r="BJ44" s="10"/>
      <c r="BK44" s="10"/>
      <c r="BL44" s="10"/>
      <c r="BM44" s="10"/>
      <c r="BN44" s="10"/>
      <c r="BO44" s="10"/>
      <c r="BP44" s="3"/>
    </row>
    <row r="45" spans="1:29" ht="18" customHeight="1" thickBot="1">
      <c r="A45" s="270" t="s">
        <v>15</v>
      </c>
      <c r="B45" s="270"/>
      <c r="C45" s="270"/>
      <c r="D45" s="270"/>
      <c r="E45" s="270"/>
      <c r="F45" s="270"/>
      <c r="G45" s="270"/>
      <c r="H45" s="270"/>
      <c r="I45" s="271" t="s">
        <v>45</v>
      </c>
      <c r="J45" s="271"/>
      <c r="K45" s="271"/>
      <c r="L45" s="272" t="s">
        <v>51</v>
      </c>
      <c r="M45" s="272"/>
      <c r="N45" s="272"/>
      <c r="O45" s="272"/>
      <c r="P45" s="272"/>
      <c r="Q45" s="272"/>
      <c r="R45" s="272"/>
      <c r="S45" s="271" t="s">
        <v>43</v>
      </c>
      <c r="T45" s="271"/>
      <c r="U45" s="271"/>
      <c r="V45" s="272" t="s">
        <v>57</v>
      </c>
      <c r="W45" s="272"/>
      <c r="X45" s="272"/>
      <c r="Y45" s="272"/>
      <c r="Z45" s="272"/>
      <c r="AA45" s="272"/>
      <c r="AB45" s="272"/>
      <c r="AC45" s="10"/>
    </row>
    <row r="46" spans="1:51" ht="18" customHeight="1" thickBot="1">
      <c r="A46" s="389" t="s">
        <v>3</v>
      </c>
      <c r="B46" s="390"/>
      <c r="C46" s="390"/>
      <c r="D46" s="390"/>
      <c r="E46" s="390"/>
      <c r="F46" s="390"/>
      <c r="G46" s="390"/>
      <c r="H46" s="391"/>
      <c r="I46" s="392" t="str">
        <f>B47</f>
        <v>志津</v>
      </c>
      <c r="J46" s="369"/>
      <c r="K46" s="369"/>
      <c r="L46" s="370"/>
      <c r="M46" s="368" t="str">
        <f>B48</f>
        <v>富里南</v>
      </c>
      <c r="N46" s="369"/>
      <c r="O46" s="369"/>
      <c r="P46" s="370"/>
      <c r="Q46" s="368" t="str">
        <f>B49</f>
        <v>八街中央</v>
      </c>
      <c r="R46" s="369"/>
      <c r="S46" s="369"/>
      <c r="T46" s="370"/>
      <c r="U46" s="368" t="str">
        <f>B50</f>
        <v>八街北</v>
      </c>
      <c r="V46" s="369"/>
      <c r="W46" s="369"/>
      <c r="X46" s="370"/>
      <c r="Y46" s="368" t="str">
        <f>B51</f>
        <v>四街道</v>
      </c>
      <c r="Z46" s="369"/>
      <c r="AA46" s="369"/>
      <c r="AB46" s="371"/>
      <c r="AC46" s="277" t="s">
        <v>38</v>
      </c>
      <c r="AD46" s="374"/>
      <c r="AE46" s="236" t="s">
        <v>39</v>
      </c>
      <c r="AF46" s="374"/>
      <c r="AG46" s="236" t="s">
        <v>37</v>
      </c>
      <c r="AH46" s="237"/>
      <c r="AI46" s="294" t="s">
        <v>7</v>
      </c>
      <c r="AJ46" s="295"/>
      <c r="AK46" s="296"/>
      <c r="AL46" s="277" t="s">
        <v>6</v>
      </c>
      <c r="AM46" s="374"/>
      <c r="AN46" s="236" t="s">
        <v>8</v>
      </c>
      <c r="AO46" s="237"/>
      <c r="AP46" s="277" t="s">
        <v>40</v>
      </c>
      <c r="AQ46" s="278"/>
      <c r="AR46" s="237"/>
      <c r="AS46" s="294" t="s">
        <v>9</v>
      </c>
      <c r="AT46" s="295"/>
      <c r="AU46" s="295"/>
      <c r="AV46" s="296"/>
      <c r="AW46" s="277" t="s">
        <v>41</v>
      </c>
      <c r="AX46" s="278"/>
      <c r="AY46" s="237"/>
    </row>
    <row r="47" spans="1:51" ht="18" customHeight="1">
      <c r="A47" s="18">
        <v>28</v>
      </c>
      <c r="B47" s="364" t="s">
        <v>86</v>
      </c>
      <c r="C47" s="365"/>
      <c r="D47" s="365"/>
      <c r="E47" s="365"/>
      <c r="F47" s="365"/>
      <c r="G47" s="365"/>
      <c r="H47" s="366"/>
      <c r="I47" s="78"/>
      <c r="J47" s="79"/>
      <c r="K47" s="79"/>
      <c r="L47" s="80"/>
      <c r="M47" s="81" t="str">
        <f>IF(COUNTBLANK(N47:P47)&gt;=1,"",IF(N47&gt;P47,"○",IF(N47=P47,"△",IF(N47&lt;P47,"●"))))</f>
        <v>○</v>
      </c>
      <c r="N47" s="74">
        <v>12</v>
      </c>
      <c r="O47" s="58" t="s">
        <v>94</v>
      </c>
      <c r="P47" s="75">
        <v>0</v>
      </c>
      <c r="Q47" s="81" t="str">
        <f>IF(COUNTBLANK(R47:T47)&gt;=1,"",IF(R47&gt;T47,"○",IF(R47=T47,"△",IF(R47&lt;T47,"●"))))</f>
        <v>○</v>
      </c>
      <c r="R47" s="74">
        <v>1</v>
      </c>
      <c r="S47" s="58" t="s">
        <v>94</v>
      </c>
      <c r="T47" s="75">
        <v>0</v>
      </c>
      <c r="U47" s="81" t="str">
        <f>IF(COUNTBLANK(V47:X47)&gt;=1,"",IF(V47&gt;X47,"○",IF(V47=X47,"△",IF(V47&lt;X47,"●"))))</f>
        <v>○</v>
      </c>
      <c r="V47" s="74">
        <v>3</v>
      </c>
      <c r="W47" s="58" t="s">
        <v>94</v>
      </c>
      <c r="X47" s="75">
        <v>1</v>
      </c>
      <c r="Y47" s="81" t="str">
        <f>IF(COUNTBLANK(Z47:AB47)&gt;=1,"",IF(Z47&gt;AB47,"○",IF(Z47=AB47,"△",IF(Z47&lt;AB47,"●"))))</f>
        <v>○</v>
      </c>
      <c r="Z47" s="74">
        <v>2</v>
      </c>
      <c r="AA47" s="58" t="s">
        <v>94</v>
      </c>
      <c r="AB47" s="76">
        <v>0</v>
      </c>
      <c r="AC47" s="242">
        <f>COUNTIF($I47:$AB47,"○")</f>
        <v>4</v>
      </c>
      <c r="AD47" s="398"/>
      <c r="AE47" s="373">
        <f>COUNTIF($I47:$AB47,"△")</f>
        <v>0</v>
      </c>
      <c r="AF47" s="398"/>
      <c r="AG47" s="373">
        <f>COUNTIF($I47:$AB47,"●")</f>
        <v>0</v>
      </c>
      <c r="AH47" s="244"/>
      <c r="AI47" s="252">
        <f>AC47*3+AE47</f>
        <v>12</v>
      </c>
      <c r="AJ47" s="253"/>
      <c r="AK47" s="254"/>
      <c r="AL47" s="375">
        <f>J47+N47+R47+V47+Z47</f>
        <v>18</v>
      </c>
      <c r="AM47" s="397"/>
      <c r="AN47" s="238">
        <f>L47+P47+T47+X47+AB47</f>
        <v>1</v>
      </c>
      <c r="AO47" s="239"/>
      <c r="AP47" s="375">
        <f>AL47-AN47</f>
        <v>17</v>
      </c>
      <c r="AQ47" s="376"/>
      <c r="AR47" s="239"/>
      <c r="AS47" s="383">
        <v>1</v>
      </c>
      <c r="AT47" s="384"/>
      <c r="AU47" s="384"/>
      <c r="AV47" s="385"/>
      <c r="AW47" s="282"/>
      <c r="AX47" s="283"/>
      <c r="AY47" s="284"/>
    </row>
    <row r="48" spans="1:51" ht="18" customHeight="1">
      <c r="A48" s="15">
        <v>29</v>
      </c>
      <c r="B48" s="386" t="s">
        <v>87</v>
      </c>
      <c r="C48" s="387"/>
      <c r="D48" s="387"/>
      <c r="E48" s="387"/>
      <c r="F48" s="387"/>
      <c r="G48" s="387"/>
      <c r="H48" s="388"/>
      <c r="I48" s="82" t="str">
        <f>IF(COUNTBLANK(J48:L48)&gt;=1,"",IF(J48&gt;L48,"○",IF(J48=L48,"△",IF(J48&lt;L48,"●"))))</f>
        <v>●</v>
      </c>
      <c r="J48" s="52">
        <v>0</v>
      </c>
      <c r="K48" s="30" t="s">
        <v>94</v>
      </c>
      <c r="L48" s="53">
        <v>12</v>
      </c>
      <c r="M48" s="83"/>
      <c r="N48" s="48"/>
      <c r="O48" s="48"/>
      <c r="P48" s="49"/>
      <c r="Q48" s="84" t="str">
        <f>IF(COUNTBLANK(R48:T48)&gt;=1,"",IF(R48&gt;T48,"○",IF(R48=T48,"△",IF(R48&lt;T48,"●"))))</f>
        <v>●</v>
      </c>
      <c r="R48" s="52">
        <v>0</v>
      </c>
      <c r="S48" s="30" t="s">
        <v>94</v>
      </c>
      <c r="T48" s="53">
        <v>1</v>
      </c>
      <c r="U48" s="84" t="str">
        <f>IF(COUNTBLANK(V48:X48)&gt;=1,"",IF(V48&gt;X48,"○",IF(V48=X48,"△",IF(V48&lt;X48,"●"))))</f>
        <v>●</v>
      </c>
      <c r="V48" s="52">
        <v>0</v>
      </c>
      <c r="W48" s="30" t="s">
        <v>94</v>
      </c>
      <c r="X48" s="53">
        <v>10</v>
      </c>
      <c r="Y48" s="84" t="str">
        <f>IF(COUNTBLANK(Z48:AB48)&gt;=1,"",IF(Z48&gt;AB48,"○",IF(Z48=AB48,"△",IF(Z48&lt;AB48,"●"))))</f>
        <v>●</v>
      </c>
      <c r="Z48" s="52">
        <v>0</v>
      </c>
      <c r="AA48" s="30" t="s">
        <v>94</v>
      </c>
      <c r="AB48" s="77">
        <v>6</v>
      </c>
      <c r="AC48" s="249">
        <f>COUNTIF($I48:$AB48,"○")</f>
        <v>0</v>
      </c>
      <c r="AD48" s="343"/>
      <c r="AE48" s="342">
        <f>COUNTIF($I48:$AB48,"△")</f>
        <v>0</v>
      </c>
      <c r="AF48" s="343"/>
      <c r="AG48" s="342">
        <f>COUNTIF($I48:$AB48,"●")</f>
        <v>4</v>
      </c>
      <c r="AH48" s="251"/>
      <c r="AI48" s="297">
        <f>AC48*3+AE48</f>
        <v>0</v>
      </c>
      <c r="AJ48" s="298"/>
      <c r="AK48" s="299"/>
      <c r="AL48" s="234">
        <f>J48+N48+R48+V48+Z48</f>
        <v>0</v>
      </c>
      <c r="AM48" s="396"/>
      <c r="AN48" s="232">
        <f>L48+P48+T48+X48+AB48</f>
        <v>29</v>
      </c>
      <c r="AO48" s="233"/>
      <c r="AP48" s="234">
        <f>AL48-AN48</f>
        <v>-29</v>
      </c>
      <c r="AQ48" s="235"/>
      <c r="AR48" s="233"/>
      <c r="AS48" s="229">
        <v>5</v>
      </c>
      <c r="AT48" s="230"/>
      <c r="AU48" s="230"/>
      <c r="AV48" s="231"/>
      <c r="AW48" s="300"/>
      <c r="AX48" s="301"/>
      <c r="AY48" s="302"/>
    </row>
    <row r="49" spans="1:51" ht="18" customHeight="1">
      <c r="A49" s="15">
        <v>30</v>
      </c>
      <c r="B49" s="386" t="s">
        <v>67</v>
      </c>
      <c r="C49" s="387"/>
      <c r="D49" s="387"/>
      <c r="E49" s="387"/>
      <c r="F49" s="387"/>
      <c r="G49" s="387"/>
      <c r="H49" s="388"/>
      <c r="I49" s="82" t="str">
        <f>IF(COUNTBLANK(J49:L49)&gt;=1,"",IF(J49&gt;L49,"○",IF(J49=L49,"△",IF(J49&lt;L49,"●"))))</f>
        <v>●</v>
      </c>
      <c r="J49" s="52">
        <v>0</v>
      </c>
      <c r="K49" s="30" t="s">
        <v>94</v>
      </c>
      <c r="L49" s="53">
        <v>1</v>
      </c>
      <c r="M49" s="84" t="str">
        <f>IF(COUNTBLANK(N49:P49)&gt;=1,"",IF(N49&gt;P49,"○",IF(N49=P49,"△",IF(N49&lt;P49,"●"))))</f>
        <v>○</v>
      </c>
      <c r="N49" s="52">
        <v>1</v>
      </c>
      <c r="O49" s="30" t="s">
        <v>94</v>
      </c>
      <c r="P49" s="53">
        <v>0</v>
      </c>
      <c r="Q49" s="83"/>
      <c r="R49" s="48"/>
      <c r="S49" s="48"/>
      <c r="T49" s="49"/>
      <c r="U49" s="84" t="str">
        <f>IF(COUNTBLANK(V49:X49)&gt;=1,"",IF(V49&gt;X49,"○",IF(V49=X49,"△",IF(V49&lt;X49,"●"))))</f>
        <v>●</v>
      </c>
      <c r="V49" s="52">
        <v>2</v>
      </c>
      <c r="W49" s="30" t="s">
        <v>94</v>
      </c>
      <c r="X49" s="53">
        <v>3</v>
      </c>
      <c r="Y49" s="84" t="str">
        <f>IF(COUNTBLANK(Z49:AB49)&gt;=1,"",IF(Z49&gt;AB49,"○",IF(Z49=AB49,"△",IF(Z49&lt;AB49,"●"))))</f>
        <v>●</v>
      </c>
      <c r="Z49" s="52">
        <v>1</v>
      </c>
      <c r="AA49" s="30" t="s">
        <v>94</v>
      </c>
      <c r="AB49" s="77">
        <v>3</v>
      </c>
      <c r="AC49" s="249">
        <f>COUNTIF($I49:$AB49,"○")</f>
        <v>1</v>
      </c>
      <c r="AD49" s="343"/>
      <c r="AE49" s="342">
        <f>COUNTIF($I49:$AB49,"△")</f>
        <v>0</v>
      </c>
      <c r="AF49" s="343"/>
      <c r="AG49" s="342">
        <f>COUNTIF($I49:$AB49,"●")</f>
        <v>3</v>
      </c>
      <c r="AH49" s="251"/>
      <c r="AI49" s="297">
        <f>AC49*3+AE49</f>
        <v>3</v>
      </c>
      <c r="AJ49" s="298"/>
      <c r="AK49" s="299"/>
      <c r="AL49" s="234">
        <f>J49+N49+R49+V49+Z49</f>
        <v>4</v>
      </c>
      <c r="AM49" s="396"/>
      <c r="AN49" s="232">
        <f>L49+P49+T49+X49+AB49</f>
        <v>7</v>
      </c>
      <c r="AO49" s="233"/>
      <c r="AP49" s="234">
        <f>AL49-AN49</f>
        <v>-3</v>
      </c>
      <c r="AQ49" s="235"/>
      <c r="AR49" s="233"/>
      <c r="AS49" s="229">
        <v>4</v>
      </c>
      <c r="AT49" s="230"/>
      <c r="AU49" s="230"/>
      <c r="AV49" s="231"/>
      <c r="AW49" s="300"/>
      <c r="AX49" s="301"/>
      <c r="AY49" s="302"/>
    </row>
    <row r="50" spans="1:51" ht="18" customHeight="1">
      <c r="A50" s="15">
        <v>30</v>
      </c>
      <c r="B50" s="386" t="s">
        <v>68</v>
      </c>
      <c r="C50" s="387"/>
      <c r="D50" s="387"/>
      <c r="E50" s="387"/>
      <c r="F50" s="387"/>
      <c r="G50" s="387"/>
      <c r="H50" s="388"/>
      <c r="I50" s="82" t="str">
        <f>IF(COUNTBLANK(J50:L50)&gt;=1,"",IF(J50&gt;L50,"○",IF(J50=L50,"△",IF(J50&lt;L50,"●"))))</f>
        <v>●</v>
      </c>
      <c r="J50" s="52">
        <v>1</v>
      </c>
      <c r="K50" s="30" t="s">
        <v>94</v>
      </c>
      <c r="L50" s="53">
        <v>3</v>
      </c>
      <c r="M50" s="84" t="str">
        <f>IF(COUNTBLANK(N50:P50)&gt;=1,"",IF(N50&gt;P50,"○",IF(N50=P50,"△",IF(N50&lt;P50,"●"))))</f>
        <v>○</v>
      </c>
      <c r="N50" s="52">
        <v>10</v>
      </c>
      <c r="O50" s="30" t="s">
        <v>94</v>
      </c>
      <c r="P50" s="53">
        <v>0</v>
      </c>
      <c r="Q50" s="84" t="str">
        <f>IF(COUNTBLANK(R50:T50)&gt;=1,"",IF(R50&gt;T50,"○",IF(R50=T50,"△",IF(R50&lt;T50,"●"))))</f>
        <v>○</v>
      </c>
      <c r="R50" s="52">
        <v>3</v>
      </c>
      <c r="S50" s="30" t="s">
        <v>94</v>
      </c>
      <c r="T50" s="53">
        <v>2</v>
      </c>
      <c r="U50" s="83"/>
      <c r="V50" s="48"/>
      <c r="W50" s="48"/>
      <c r="X50" s="49"/>
      <c r="Y50" s="84" t="str">
        <f>IF(COUNTBLANK(Z50:AB50)&gt;=1,"",IF(Z50&gt;AB50,"○",IF(Z50=AB50,"△",IF(Z50&lt;AB50,"●"))))</f>
        <v>●</v>
      </c>
      <c r="Z50" s="52">
        <v>1</v>
      </c>
      <c r="AA50" s="30" t="s">
        <v>94</v>
      </c>
      <c r="AB50" s="77">
        <v>2</v>
      </c>
      <c r="AC50" s="249">
        <f>COUNTIF($I50:$AB50,"○")</f>
        <v>2</v>
      </c>
      <c r="AD50" s="343"/>
      <c r="AE50" s="342">
        <f>COUNTIF($I50:$AB50,"△")</f>
        <v>0</v>
      </c>
      <c r="AF50" s="343"/>
      <c r="AG50" s="342">
        <f>COUNTIF($I50:$AB50,"●")</f>
        <v>2</v>
      </c>
      <c r="AH50" s="251"/>
      <c r="AI50" s="297">
        <f>AC50*3+AE50</f>
        <v>6</v>
      </c>
      <c r="AJ50" s="298"/>
      <c r="AK50" s="299"/>
      <c r="AL50" s="234">
        <f>J50+N50+R50+V50+Z50</f>
        <v>15</v>
      </c>
      <c r="AM50" s="396"/>
      <c r="AN50" s="232">
        <f>L50+P50+T50+X50+AB50</f>
        <v>7</v>
      </c>
      <c r="AO50" s="233"/>
      <c r="AP50" s="234">
        <f>AL50-AN50</f>
        <v>8</v>
      </c>
      <c r="AQ50" s="235"/>
      <c r="AR50" s="233"/>
      <c r="AS50" s="229">
        <v>3</v>
      </c>
      <c r="AT50" s="230"/>
      <c r="AU50" s="230"/>
      <c r="AV50" s="231"/>
      <c r="AW50" s="300"/>
      <c r="AX50" s="301"/>
      <c r="AY50" s="302"/>
    </row>
    <row r="51" spans="1:51" ht="18" customHeight="1" thickBot="1">
      <c r="A51" s="16">
        <v>31</v>
      </c>
      <c r="B51" s="358" t="s">
        <v>88</v>
      </c>
      <c r="C51" s="359"/>
      <c r="D51" s="359"/>
      <c r="E51" s="359"/>
      <c r="F51" s="359"/>
      <c r="G51" s="359"/>
      <c r="H51" s="360"/>
      <c r="I51" s="89" t="str">
        <f>IF(COUNTBLANK(J51:L51)&gt;=1,"",IF(J51&gt;L51,"○",IF(J51=L51,"△",IF(J51&lt;L51,"●"))))</f>
        <v>●</v>
      </c>
      <c r="J51" s="90">
        <v>0</v>
      </c>
      <c r="K51" s="91" t="s">
        <v>94</v>
      </c>
      <c r="L51" s="92">
        <v>2</v>
      </c>
      <c r="M51" s="93" t="str">
        <f>IF(COUNTBLANK(N51:P51)&gt;=1,"",IF(N51&gt;P51,"○",IF(N51=P51,"△",IF(N51&lt;P51,"●"))))</f>
        <v>○</v>
      </c>
      <c r="N51" s="90">
        <v>6</v>
      </c>
      <c r="O51" s="91" t="s">
        <v>94</v>
      </c>
      <c r="P51" s="92">
        <v>0</v>
      </c>
      <c r="Q51" s="93" t="str">
        <f>IF(COUNTBLANK(R51:T51)&gt;=1,"",IF(R51&gt;T51,"○",IF(R51=T51,"△",IF(R51&lt;T51,"●"))))</f>
        <v>○</v>
      </c>
      <c r="R51" s="90">
        <v>3</v>
      </c>
      <c r="S51" s="91" t="s">
        <v>94</v>
      </c>
      <c r="T51" s="92">
        <v>1</v>
      </c>
      <c r="U51" s="93" t="str">
        <f>IF(COUNTBLANK(V51:X51)&gt;=1,"",IF(V51&gt;X51,"○",IF(V51=X51,"△",IF(V51&lt;X51,"●"))))</f>
        <v>○</v>
      </c>
      <c r="V51" s="90">
        <v>2</v>
      </c>
      <c r="W51" s="91" t="s">
        <v>94</v>
      </c>
      <c r="X51" s="92">
        <v>1</v>
      </c>
      <c r="Y51" s="94">
        <f>IF(COUNTBLANK(Z51:AB51)&gt;=1,"",IF(Z51&gt;AB51,"○",IF(Z51=AB51,"△",IF(Z51&lt;AB51,"●"))))</f>
      </c>
      <c r="Z51" s="95"/>
      <c r="AA51" s="96" t="s">
        <v>94</v>
      </c>
      <c r="AB51" s="97"/>
      <c r="AC51" s="285">
        <f>COUNTIF($I51:$AB51,"○")</f>
        <v>3</v>
      </c>
      <c r="AD51" s="346"/>
      <c r="AE51" s="345">
        <f>COUNTIF($I51:$AB51,"△")</f>
        <v>0</v>
      </c>
      <c r="AF51" s="346"/>
      <c r="AG51" s="345">
        <f>COUNTIF($I51:$AB51,"●")</f>
        <v>1</v>
      </c>
      <c r="AH51" s="287"/>
      <c r="AI51" s="347">
        <f>AC51*3+AE51</f>
        <v>9</v>
      </c>
      <c r="AJ51" s="348"/>
      <c r="AK51" s="349"/>
      <c r="AL51" s="400">
        <f>J51+N51+R51+V51+Z51</f>
        <v>11</v>
      </c>
      <c r="AM51" s="401"/>
      <c r="AN51" s="402">
        <f>L51+P51+T51+X51+AB51</f>
        <v>4</v>
      </c>
      <c r="AO51" s="403"/>
      <c r="AP51" s="400">
        <f>AL51-AN51</f>
        <v>7</v>
      </c>
      <c r="AQ51" s="404"/>
      <c r="AR51" s="403"/>
      <c r="AS51" s="288">
        <v>2</v>
      </c>
      <c r="AT51" s="289"/>
      <c r="AU51" s="289"/>
      <c r="AV51" s="290"/>
      <c r="AW51" s="291"/>
      <c r="AX51" s="292"/>
      <c r="AY51" s="293"/>
    </row>
    <row r="52" ht="18" customHeight="1"/>
    <row r="53" spans="1:28" ht="18" customHeight="1" thickBot="1">
      <c r="A53" s="356" t="s">
        <v>16</v>
      </c>
      <c r="B53" s="356"/>
      <c r="C53" s="356"/>
      <c r="D53" s="356"/>
      <c r="E53" s="356"/>
      <c r="F53" s="356"/>
      <c r="G53" s="356"/>
      <c r="H53" s="356"/>
      <c r="I53" s="271" t="s">
        <v>45</v>
      </c>
      <c r="J53" s="271"/>
      <c r="K53" s="271"/>
      <c r="L53" s="272" t="s">
        <v>55</v>
      </c>
      <c r="M53" s="272"/>
      <c r="N53" s="272"/>
      <c r="O53" s="272"/>
      <c r="P53" s="272"/>
      <c r="Q53" s="272"/>
      <c r="R53" s="272"/>
      <c r="S53" s="271" t="s">
        <v>43</v>
      </c>
      <c r="T53" s="271"/>
      <c r="U53" s="271"/>
      <c r="V53" s="272" t="s">
        <v>55</v>
      </c>
      <c r="W53" s="272"/>
      <c r="X53" s="272"/>
      <c r="Y53" s="272"/>
      <c r="Z53" s="272"/>
      <c r="AA53" s="272"/>
      <c r="AB53" s="272"/>
    </row>
    <row r="54" spans="1:51" ht="18" customHeight="1" thickBot="1">
      <c r="A54" s="273" t="s">
        <v>4</v>
      </c>
      <c r="B54" s="274"/>
      <c r="C54" s="274"/>
      <c r="D54" s="274"/>
      <c r="E54" s="274"/>
      <c r="F54" s="274"/>
      <c r="G54" s="274"/>
      <c r="H54" s="275"/>
      <c r="I54" s="367" t="str">
        <f>B55</f>
        <v>大栄</v>
      </c>
      <c r="J54" s="357"/>
      <c r="K54" s="357"/>
      <c r="L54" s="357"/>
      <c r="M54" s="357" t="str">
        <f>B56</f>
        <v>原山</v>
      </c>
      <c r="N54" s="357"/>
      <c r="O54" s="357"/>
      <c r="P54" s="357"/>
      <c r="Q54" s="357" t="str">
        <f>B57</f>
        <v>大山口</v>
      </c>
      <c r="R54" s="357"/>
      <c r="S54" s="357"/>
      <c r="T54" s="357"/>
      <c r="U54" s="357" t="str">
        <f>B58</f>
        <v>船穂／印旛</v>
      </c>
      <c r="V54" s="357"/>
      <c r="W54" s="357"/>
      <c r="X54" s="357"/>
      <c r="Y54" s="357" t="str">
        <f>B59</f>
        <v>西志津</v>
      </c>
      <c r="Z54" s="357"/>
      <c r="AA54" s="357"/>
      <c r="AB54" s="372"/>
      <c r="AC54" s="344" t="s">
        <v>38</v>
      </c>
      <c r="AD54" s="340"/>
      <c r="AE54" s="340" t="s">
        <v>39</v>
      </c>
      <c r="AF54" s="340"/>
      <c r="AG54" s="340" t="s">
        <v>37</v>
      </c>
      <c r="AH54" s="341"/>
      <c r="AI54" s="294" t="s">
        <v>7</v>
      </c>
      <c r="AJ54" s="295"/>
      <c r="AK54" s="296"/>
      <c r="AL54" s="340" t="s">
        <v>6</v>
      </c>
      <c r="AM54" s="340"/>
      <c r="AN54" s="340" t="s">
        <v>8</v>
      </c>
      <c r="AO54" s="341"/>
      <c r="AP54" s="277" t="s">
        <v>40</v>
      </c>
      <c r="AQ54" s="278"/>
      <c r="AR54" s="237"/>
      <c r="AS54" s="294" t="s">
        <v>9</v>
      </c>
      <c r="AT54" s="295"/>
      <c r="AU54" s="295"/>
      <c r="AV54" s="296"/>
      <c r="AW54" s="277" t="s">
        <v>41</v>
      </c>
      <c r="AX54" s="278"/>
      <c r="AY54" s="237"/>
    </row>
    <row r="55" spans="1:57" ht="18" customHeight="1">
      <c r="A55" s="18">
        <v>33</v>
      </c>
      <c r="B55" s="353" t="s">
        <v>89</v>
      </c>
      <c r="C55" s="354"/>
      <c r="D55" s="354"/>
      <c r="E55" s="354"/>
      <c r="F55" s="354"/>
      <c r="G55" s="354"/>
      <c r="H55" s="355"/>
      <c r="I55" s="78"/>
      <c r="J55" s="79"/>
      <c r="K55" s="79"/>
      <c r="L55" s="80"/>
      <c r="M55" s="81" t="str">
        <f>IF(COUNTBLANK(N55:P55)&gt;=1,"",IF(N55&gt;P55,"○",IF(N55=P55,"△",IF(N55&lt;P55,"●"))))</f>
        <v>●</v>
      </c>
      <c r="N55" s="74">
        <v>0</v>
      </c>
      <c r="O55" s="58" t="s">
        <v>94</v>
      </c>
      <c r="P55" s="75">
        <v>1</v>
      </c>
      <c r="Q55" s="81" t="str">
        <f>IF(COUNTBLANK(R55:T55)&gt;=1,"",IF(R55&gt;T55,"○",IF(R55=T55,"△",IF(R55&lt;T55,"●"))))</f>
        <v>●</v>
      </c>
      <c r="R55" s="74">
        <v>0</v>
      </c>
      <c r="S55" s="58" t="s">
        <v>94</v>
      </c>
      <c r="T55" s="75">
        <v>4</v>
      </c>
      <c r="U55" s="81" t="str">
        <f>IF(COUNTBLANK(V55:X55)&gt;=1,"",IF(V55&gt;X55,"○",IF(V55=X55,"△",IF(V55&lt;X55,"●"))))</f>
        <v>●</v>
      </c>
      <c r="V55" s="74">
        <v>1</v>
      </c>
      <c r="W55" s="58" t="s">
        <v>94</v>
      </c>
      <c r="X55" s="75">
        <v>3</v>
      </c>
      <c r="Y55" s="81" t="str">
        <f>IF(COUNTBLANK(Z55:AB55)&gt;=1,"",IF(Z55&gt;AB55,"○",IF(Z55=AB55,"△",IF(Z55&lt;AB55,"●"))))</f>
        <v>●</v>
      </c>
      <c r="Z55" s="74">
        <v>0</v>
      </c>
      <c r="AA55" s="58" t="s">
        <v>94</v>
      </c>
      <c r="AB55" s="76">
        <v>7</v>
      </c>
      <c r="AC55" s="266">
        <f>COUNTIF($I55:$AB55,"○")</f>
        <v>0</v>
      </c>
      <c r="AD55" s="240"/>
      <c r="AE55" s="240">
        <f>COUNTIF($I55:$AB55,"△")</f>
        <v>0</v>
      </c>
      <c r="AF55" s="240"/>
      <c r="AG55" s="240">
        <f>COUNTIF($I55:$AB55,"●")</f>
        <v>4</v>
      </c>
      <c r="AH55" s="241"/>
      <c r="AI55" s="252">
        <f>AC55*3+AE55</f>
        <v>0</v>
      </c>
      <c r="AJ55" s="253"/>
      <c r="AK55" s="254"/>
      <c r="AL55" s="375">
        <f>J55+N55+R55+V55+Z55</f>
        <v>1</v>
      </c>
      <c r="AM55" s="397"/>
      <c r="AN55" s="238">
        <f>L55+P55+T55+X55+AB55</f>
        <v>15</v>
      </c>
      <c r="AO55" s="239"/>
      <c r="AP55" s="375">
        <f>AL55-AN55</f>
        <v>-14</v>
      </c>
      <c r="AQ55" s="376"/>
      <c r="AR55" s="239"/>
      <c r="AS55" s="383">
        <v>5</v>
      </c>
      <c r="AT55" s="384"/>
      <c r="AU55" s="384"/>
      <c r="AV55" s="385"/>
      <c r="AW55" s="282"/>
      <c r="AX55" s="283"/>
      <c r="AY55" s="284"/>
      <c r="AZ55" s="9"/>
      <c r="BA55" s="9"/>
      <c r="BB55" s="9"/>
      <c r="BC55" s="9"/>
      <c r="BD55" s="9"/>
      <c r="BE55" s="9"/>
    </row>
    <row r="56" spans="1:57" ht="18" customHeight="1">
      <c r="A56" s="15">
        <v>34</v>
      </c>
      <c r="B56" s="353" t="s">
        <v>69</v>
      </c>
      <c r="C56" s="354"/>
      <c r="D56" s="354"/>
      <c r="E56" s="354"/>
      <c r="F56" s="354"/>
      <c r="G56" s="354"/>
      <c r="H56" s="355"/>
      <c r="I56" s="82" t="str">
        <f>IF(COUNTBLANK(J56:L56)&gt;=1,"",IF(J56&gt;L56,"○",IF(J56=L56,"△",IF(J56&lt;L56,"●"))))</f>
        <v>○</v>
      </c>
      <c r="J56" s="52">
        <v>1</v>
      </c>
      <c r="K56" s="30" t="s">
        <v>94</v>
      </c>
      <c r="L56" s="53">
        <v>0</v>
      </c>
      <c r="M56" s="83"/>
      <c r="N56" s="48"/>
      <c r="O56" s="48"/>
      <c r="P56" s="49"/>
      <c r="Q56" s="84" t="str">
        <f>IF(COUNTBLANK(R56:T56)&gt;=1,"",IF(R56&gt;T56,"○",IF(R56=T56,"△",IF(R56&lt;T56,"●"))))</f>
        <v>●</v>
      </c>
      <c r="R56" s="52">
        <v>0</v>
      </c>
      <c r="S56" s="30" t="s">
        <v>94</v>
      </c>
      <c r="T56" s="53">
        <v>2</v>
      </c>
      <c r="U56" s="84" t="str">
        <f>IF(COUNTBLANK(V56:X56)&gt;=1,"",IF(V56&gt;X56,"○",IF(V56=X56,"△",IF(V56&lt;X56,"●"))))</f>
        <v>●</v>
      </c>
      <c r="V56" s="52">
        <v>1</v>
      </c>
      <c r="W56" s="30" t="s">
        <v>94</v>
      </c>
      <c r="X56" s="53">
        <v>2</v>
      </c>
      <c r="Y56" s="84" t="str">
        <f>IF(COUNTBLANK(Z56:AB56)&gt;=1,"",IF(Z56&gt;AB56,"○",IF(Z56=AB56,"△",IF(Z56&lt;AB56,"●"))))</f>
        <v>●</v>
      </c>
      <c r="Z56" s="52">
        <v>1</v>
      </c>
      <c r="AA56" s="30" t="s">
        <v>94</v>
      </c>
      <c r="AB56" s="77">
        <v>7</v>
      </c>
      <c r="AC56" s="262">
        <f>COUNTIF($I56:$AB56,"○")</f>
        <v>1</v>
      </c>
      <c r="AD56" s="247"/>
      <c r="AE56" s="247">
        <f>COUNTIF($I56:$AB56,"△")</f>
        <v>0</v>
      </c>
      <c r="AF56" s="247"/>
      <c r="AG56" s="247">
        <f>COUNTIF($I56:$AB56,"●")</f>
        <v>3</v>
      </c>
      <c r="AH56" s="248"/>
      <c r="AI56" s="297">
        <f>AC56*3+AE56</f>
        <v>3</v>
      </c>
      <c r="AJ56" s="298"/>
      <c r="AK56" s="299"/>
      <c r="AL56" s="234">
        <f>J56+N56+R56+V56+Z56</f>
        <v>3</v>
      </c>
      <c r="AM56" s="396"/>
      <c r="AN56" s="232">
        <f>L56+P56+T56+X56+AB56</f>
        <v>11</v>
      </c>
      <c r="AO56" s="233"/>
      <c r="AP56" s="234">
        <f>AL56-AN56</f>
        <v>-8</v>
      </c>
      <c r="AQ56" s="235"/>
      <c r="AR56" s="233"/>
      <c r="AS56" s="229">
        <v>4</v>
      </c>
      <c r="AT56" s="230"/>
      <c r="AU56" s="230"/>
      <c r="AV56" s="231"/>
      <c r="AW56" s="300"/>
      <c r="AX56" s="301"/>
      <c r="AY56" s="302"/>
      <c r="AZ56" s="9"/>
      <c r="BA56" s="9"/>
      <c r="BB56" s="9"/>
      <c r="BC56" s="9"/>
      <c r="BD56" s="9"/>
      <c r="BE56" s="9"/>
    </row>
    <row r="57" spans="1:51" ht="18" customHeight="1">
      <c r="A57" s="15">
        <v>35</v>
      </c>
      <c r="B57" s="353" t="s">
        <v>90</v>
      </c>
      <c r="C57" s="354"/>
      <c r="D57" s="354"/>
      <c r="E57" s="354"/>
      <c r="F57" s="354"/>
      <c r="G57" s="354"/>
      <c r="H57" s="355"/>
      <c r="I57" s="82" t="str">
        <f>IF(COUNTBLANK(J57:L57)&gt;=1,"",IF(J57&gt;L57,"○",IF(J57=L57,"△",IF(J57&lt;L57,"●"))))</f>
        <v>○</v>
      </c>
      <c r="J57" s="52">
        <v>4</v>
      </c>
      <c r="K57" s="30" t="s">
        <v>94</v>
      </c>
      <c r="L57" s="53">
        <v>0</v>
      </c>
      <c r="M57" s="84" t="str">
        <f>IF(COUNTBLANK(N57:P57)&gt;=1,"",IF(N57&gt;P57,"○",IF(N57=P57,"△",IF(N57&lt;P57,"●"))))</f>
        <v>○</v>
      </c>
      <c r="N57" s="52">
        <v>2</v>
      </c>
      <c r="O57" s="30" t="s">
        <v>94</v>
      </c>
      <c r="P57" s="53">
        <v>0</v>
      </c>
      <c r="Q57" s="83"/>
      <c r="R57" s="48"/>
      <c r="S57" s="48"/>
      <c r="T57" s="49"/>
      <c r="U57" s="84" t="str">
        <f>IF(COUNTBLANK(V57:X57)&gt;=1,"",IF(V57&gt;X57,"○",IF(V57=X57,"△",IF(V57&lt;X57,"●"))))</f>
        <v>○</v>
      </c>
      <c r="V57" s="52">
        <v>5</v>
      </c>
      <c r="W57" s="30" t="s">
        <v>94</v>
      </c>
      <c r="X57" s="53">
        <v>0</v>
      </c>
      <c r="Y57" s="84" t="str">
        <f>IF(COUNTBLANK(Z57:AB57)&gt;=1,"",IF(Z57&gt;AB57,"○",IF(Z57=AB57,"△",IF(Z57&lt;AB57,"●"))))</f>
        <v>●</v>
      </c>
      <c r="Z57" s="52">
        <v>1</v>
      </c>
      <c r="AA57" s="30" t="s">
        <v>94</v>
      </c>
      <c r="AB57" s="77">
        <v>3</v>
      </c>
      <c r="AC57" s="262">
        <f>COUNTIF($I57:$AB57,"○")</f>
        <v>3</v>
      </c>
      <c r="AD57" s="247"/>
      <c r="AE57" s="247">
        <f>COUNTIF($I57:$AB57,"△")</f>
        <v>0</v>
      </c>
      <c r="AF57" s="247"/>
      <c r="AG57" s="247">
        <f>COUNTIF($I57:$AB57,"●")</f>
        <v>1</v>
      </c>
      <c r="AH57" s="248"/>
      <c r="AI57" s="297">
        <f>AC57*3+AE57</f>
        <v>9</v>
      </c>
      <c r="AJ57" s="298"/>
      <c r="AK57" s="299"/>
      <c r="AL57" s="234">
        <f>J57+N57+R57+V57+Z57</f>
        <v>12</v>
      </c>
      <c r="AM57" s="396"/>
      <c r="AN57" s="232">
        <f>L57+P57+T57+X57+AB57</f>
        <v>3</v>
      </c>
      <c r="AO57" s="233"/>
      <c r="AP57" s="234">
        <f>AL57-AN57</f>
        <v>9</v>
      </c>
      <c r="AQ57" s="235"/>
      <c r="AR57" s="233"/>
      <c r="AS57" s="229">
        <v>2</v>
      </c>
      <c r="AT57" s="230"/>
      <c r="AU57" s="230"/>
      <c r="AV57" s="231"/>
      <c r="AW57" s="300"/>
      <c r="AX57" s="301"/>
      <c r="AY57" s="302"/>
    </row>
    <row r="58" spans="1:57" s="9" customFormat="1" ht="18" customHeight="1">
      <c r="A58" s="15">
        <v>35</v>
      </c>
      <c r="B58" s="353" t="s">
        <v>91</v>
      </c>
      <c r="C58" s="354"/>
      <c r="D58" s="354"/>
      <c r="E58" s="354"/>
      <c r="F58" s="354"/>
      <c r="G58" s="354"/>
      <c r="H58" s="355"/>
      <c r="I58" s="82" t="str">
        <f>IF(COUNTBLANK(J58:L58)&gt;=1,"",IF(J58&gt;L58,"○",IF(J58=L58,"△",IF(J58&lt;L58,"●"))))</f>
        <v>○</v>
      </c>
      <c r="J58" s="52">
        <v>3</v>
      </c>
      <c r="K58" s="30" t="s">
        <v>94</v>
      </c>
      <c r="L58" s="53">
        <v>1</v>
      </c>
      <c r="M58" s="84" t="str">
        <f>IF(COUNTBLANK(N58:P58)&gt;=1,"",IF(N58&gt;P58,"○",IF(N58=P58,"△",IF(N58&lt;P58,"●"))))</f>
        <v>○</v>
      </c>
      <c r="N58" s="52">
        <v>2</v>
      </c>
      <c r="O58" s="30" t="s">
        <v>94</v>
      </c>
      <c r="P58" s="53">
        <v>1</v>
      </c>
      <c r="Q58" s="84" t="str">
        <f>IF(COUNTBLANK(R58:T58)&gt;=1,"",IF(R58&gt;T58,"○",IF(R58=T58,"△",IF(R58&lt;T58,"●"))))</f>
        <v>●</v>
      </c>
      <c r="R58" s="52">
        <v>0</v>
      </c>
      <c r="S58" s="30" t="s">
        <v>94</v>
      </c>
      <c r="T58" s="53">
        <v>5</v>
      </c>
      <c r="U58" s="83"/>
      <c r="V58" s="48"/>
      <c r="W58" s="48"/>
      <c r="X58" s="49"/>
      <c r="Y58" s="84" t="str">
        <f>IF(COUNTBLANK(Z58:AB58)&gt;=1,"",IF(Z58&gt;AB58,"○",IF(Z58=AB58,"△",IF(Z58&lt;AB58,"●"))))</f>
        <v>●</v>
      </c>
      <c r="Z58" s="52">
        <v>0</v>
      </c>
      <c r="AA58" s="30" t="s">
        <v>94</v>
      </c>
      <c r="AB58" s="77">
        <v>11</v>
      </c>
      <c r="AC58" s="262">
        <f>COUNTIF($I58:$AB58,"○")</f>
        <v>2</v>
      </c>
      <c r="AD58" s="247"/>
      <c r="AE58" s="247">
        <f>COUNTIF($I58:$AB58,"△")</f>
        <v>0</v>
      </c>
      <c r="AF58" s="247"/>
      <c r="AG58" s="247">
        <f>COUNTIF($I58:$AB58,"●")</f>
        <v>2</v>
      </c>
      <c r="AH58" s="248"/>
      <c r="AI58" s="297">
        <f>AC58*3+AE58</f>
        <v>6</v>
      </c>
      <c r="AJ58" s="298"/>
      <c r="AK58" s="299"/>
      <c r="AL58" s="234">
        <f>J58+N58+R58+V58+Z58</f>
        <v>5</v>
      </c>
      <c r="AM58" s="396"/>
      <c r="AN58" s="232">
        <f>L58+P58+T58+X58+AB58</f>
        <v>18</v>
      </c>
      <c r="AO58" s="233"/>
      <c r="AP58" s="234">
        <f>AL58-AN58</f>
        <v>-13</v>
      </c>
      <c r="AQ58" s="235"/>
      <c r="AR58" s="233"/>
      <c r="AS58" s="229">
        <v>3</v>
      </c>
      <c r="AT58" s="230"/>
      <c r="AU58" s="230"/>
      <c r="AV58" s="231"/>
      <c r="AW58" s="300"/>
      <c r="AX58" s="301"/>
      <c r="AY58" s="302"/>
      <c r="AZ58" s="1"/>
      <c r="BA58" s="1"/>
      <c r="BB58" s="1"/>
      <c r="BC58" s="1"/>
      <c r="BD58" s="1"/>
      <c r="BE58" s="1"/>
    </row>
    <row r="59" spans="1:57" s="9" customFormat="1" ht="18" customHeight="1" thickBot="1">
      <c r="A59" s="16">
        <v>36</v>
      </c>
      <c r="B59" s="350" t="s">
        <v>92</v>
      </c>
      <c r="C59" s="351"/>
      <c r="D59" s="351"/>
      <c r="E59" s="351"/>
      <c r="F59" s="351"/>
      <c r="G59" s="351"/>
      <c r="H59" s="352"/>
      <c r="I59" s="89" t="str">
        <f>IF(COUNTBLANK(J59:L59)&gt;=1,"",IF(J59&gt;L59,"○",IF(J59=L59,"△",IF(J59&lt;L59,"●"))))</f>
        <v>○</v>
      </c>
      <c r="J59" s="90">
        <v>7</v>
      </c>
      <c r="K59" s="91" t="s">
        <v>94</v>
      </c>
      <c r="L59" s="92">
        <v>0</v>
      </c>
      <c r="M59" s="93" t="str">
        <f>IF(COUNTBLANK(N59:P59)&gt;=1,"",IF(N59&gt;P59,"○",IF(N59=P59,"△",IF(N59&lt;P59,"●"))))</f>
        <v>○</v>
      </c>
      <c r="N59" s="90">
        <v>7</v>
      </c>
      <c r="O59" s="91" t="s">
        <v>94</v>
      </c>
      <c r="P59" s="92">
        <v>1</v>
      </c>
      <c r="Q59" s="93" t="str">
        <f>IF(COUNTBLANK(R59:T59)&gt;=1,"",IF(R59&gt;T59,"○",IF(R59=T59,"△",IF(R59&lt;T59,"●"))))</f>
        <v>○</v>
      </c>
      <c r="R59" s="90">
        <v>3</v>
      </c>
      <c r="S59" s="91" t="s">
        <v>94</v>
      </c>
      <c r="T59" s="92">
        <v>1</v>
      </c>
      <c r="U59" s="93" t="str">
        <f>IF(COUNTBLANK(V59:X59)&gt;=1,"",IF(V59&gt;X59,"○",IF(V59=X59,"△",IF(V59&lt;X59,"●"))))</f>
        <v>○</v>
      </c>
      <c r="V59" s="90">
        <v>11</v>
      </c>
      <c r="W59" s="91" t="s">
        <v>94</v>
      </c>
      <c r="X59" s="92">
        <v>0</v>
      </c>
      <c r="Y59" s="94">
        <f>IF(COUNTBLANK(Z59:AB59)&gt;=1,"",IF(Z59&gt;AB59,"○",IF(Z59=AB59,"△",IF(Z59&lt;AB59,"●"))))</f>
      </c>
      <c r="Z59" s="95"/>
      <c r="AA59" s="96" t="s">
        <v>94</v>
      </c>
      <c r="AB59" s="97"/>
      <c r="AC59" s="258">
        <f>COUNTIF($I59:$AB59,"○")</f>
        <v>4</v>
      </c>
      <c r="AD59" s="245"/>
      <c r="AE59" s="245">
        <f>COUNTIF($I59:$AB59,"△")</f>
        <v>0</v>
      </c>
      <c r="AF59" s="245"/>
      <c r="AG59" s="245">
        <f>COUNTIF($I59:$AB59,"●")</f>
        <v>0</v>
      </c>
      <c r="AH59" s="246"/>
      <c r="AI59" s="347">
        <f>AC59*3+AE59</f>
        <v>12</v>
      </c>
      <c r="AJ59" s="348"/>
      <c r="AK59" s="349"/>
      <c r="AL59" s="400">
        <f>J59+N59+R59+V59+Z59</f>
        <v>28</v>
      </c>
      <c r="AM59" s="401"/>
      <c r="AN59" s="402">
        <f>L59+P59+T59+X59+AB59</f>
        <v>2</v>
      </c>
      <c r="AO59" s="403"/>
      <c r="AP59" s="400">
        <f>AL59-AN59</f>
        <v>26</v>
      </c>
      <c r="AQ59" s="404"/>
      <c r="AR59" s="403"/>
      <c r="AS59" s="288">
        <v>1</v>
      </c>
      <c r="AT59" s="289"/>
      <c r="AU59" s="289"/>
      <c r="AV59" s="290"/>
      <c r="AW59" s="291"/>
      <c r="AX59" s="292"/>
      <c r="AY59" s="293"/>
      <c r="AZ59" s="1"/>
      <c r="BA59" s="1"/>
      <c r="BB59" s="1"/>
      <c r="BC59" s="1"/>
      <c r="BD59" s="1"/>
      <c r="BE59" s="1"/>
    </row>
    <row r="60" ht="17.25" customHeight="1"/>
    <row r="61" ht="17.25" customHeight="1"/>
    <row r="62" spans="1:29" ht="19.5" customHeight="1" thickBot="1">
      <c r="A62" s="412" t="s">
        <v>109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10"/>
      <c r="V62" s="10"/>
      <c r="W62" s="10"/>
      <c r="X62" s="10"/>
      <c r="Y62" s="4"/>
      <c r="Z62" s="4"/>
      <c r="AA62" s="4"/>
      <c r="AB62" s="4"/>
      <c r="AC62" s="10"/>
    </row>
    <row r="63" spans="1:56" ht="19.5" customHeight="1" thickBot="1">
      <c r="A63" s="273" t="s">
        <v>110</v>
      </c>
      <c r="B63" s="274"/>
      <c r="C63" s="274"/>
      <c r="D63" s="274"/>
      <c r="E63" s="274"/>
      <c r="F63" s="274"/>
      <c r="G63" s="274"/>
      <c r="H63" s="275"/>
      <c r="I63" s="442" t="str">
        <f>B64</f>
        <v>ルキナス印西</v>
      </c>
      <c r="J63" s="439"/>
      <c r="K63" s="439"/>
      <c r="L63" s="439"/>
      <c r="M63" s="439"/>
      <c r="N63" s="439" t="str">
        <f>B65</f>
        <v>順蹴ＦＡ</v>
      </c>
      <c r="O63" s="439"/>
      <c r="P63" s="439"/>
      <c r="Q63" s="439"/>
      <c r="R63" s="439"/>
      <c r="S63" s="439" t="str">
        <f>B66</f>
        <v>ＰＢＪ千葉</v>
      </c>
      <c r="T63" s="439"/>
      <c r="U63" s="439"/>
      <c r="V63" s="439"/>
      <c r="W63" s="439"/>
      <c r="X63" s="439" t="str">
        <f>$B67</f>
        <v>バリエンテオンセ</v>
      </c>
      <c r="Y63" s="439"/>
      <c r="Z63" s="439"/>
      <c r="AA63" s="439"/>
      <c r="AB63" s="439"/>
      <c r="AC63" s="439" t="str">
        <f>$B68</f>
        <v>Ｖｉａｊｅ</v>
      </c>
      <c r="AD63" s="439"/>
      <c r="AE63" s="439"/>
      <c r="AF63" s="440"/>
      <c r="AG63" s="441"/>
      <c r="AH63" s="344" t="s">
        <v>38</v>
      </c>
      <c r="AI63" s="340"/>
      <c r="AJ63" s="340" t="s">
        <v>39</v>
      </c>
      <c r="AK63" s="340"/>
      <c r="AL63" s="340" t="s">
        <v>37</v>
      </c>
      <c r="AM63" s="341"/>
      <c r="AN63" s="294" t="s">
        <v>7</v>
      </c>
      <c r="AO63" s="295"/>
      <c r="AP63" s="296"/>
      <c r="AQ63" s="340" t="s">
        <v>6</v>
      </c>
      <c r="AR63" s="340"/>
      <c r="AS63" s="340" t="s">
        <v>8</v>
      </c>
      <c r="AT63" s="341"/>
      <c r="AU63" s="277" t="s">
        <v>40</v>
      </c>
      <c r="AV63" s="278"/>
      <c r="AW63" s="237"/>
      <c r="AX63" s="294" t="s">
        <v>9</v>
      </c>
      <c r="AY63" s="295"/>
      <c r="AZ63" s="295"/>
      <c r="BA63" s="296"/>
      <c r="BB63" s="277" t="s">
        <v>41</v>
      </c>
      <c r="BC63" s="278"/>
      <c r="BD63" s="237"/>
    </row>
    <row r="64" spans="1:56" ht="19.5" customHeight="1">
      <c r="A64" s="18">
        <v>36</v>
      </c>
      <c r="B64" s="445" t="s">
        <v>113</v>
      </c>
      <c r="C64" s="445"/>
      <c r="D64" s="445"/>
      <c r="E64" s="445"/>
      <c r="F64" s="445"/>
      <c r="G64" s="445"/>
      <c r="H64" s="446"/>
      <c r="I64" s="99"/>
      <c r="J64" s="100"/>
      <c r="K64" s="39"/>
      <c r="L64" s="43"/>
      <c r="M64" s="40"/>
      <c r="N64" s="69" t="str">
        <f>IF(COUNTBLANK(P64:R64)&gt;=1,"",IF(P64&gt;R64,"○",IF(P64=R64,"△",IF(P64&lt;R64,"●"))))</f>
        <v>○</v>
      </c>
      <c r="O64" s="101"/>
      <c r="P64" s="59">
        <v>2</v>
      </c>
      <c r="Q64" s="102" t="s">
        <v>119</v>
      </c>
      <c r="R64" s="67">
        <v>0</v>
      </c>
      <c r="S64" s="69" t="str">
        <f>IF(COUNTBLANK(U64:W64)&gt;=1,"",IF(U64&gt;W64,"○",IF(U64=W64,"△",IF(U64&lt;W64,"●"))))</f>
        <v>○</v>
      </c>
      <c r="T64" s="101"/>
      <c r="U64" s="59">
        <v>5</v>
      </c>
      <c r="V64" s="102" t="s">
        <v>120</v>
      </c>
      <c r="W64" s="67">
        <v>0</v>
      </c>
      <c r="X64" s="69" t="str">
        <f>IF(COUNTBLANK(Z64:AB64)&gt;=1,"",IF(Z64&gt;AB64,"○",IF(Z64=AB64,"△",IF(Z64&lt;AB64,"●"))))</f>
        <v>○</v>
      </c>
      <c r="Y64" s="101"/>
      <c r="Z64" s="59">
        <v>3</v>
      </c>
      <c r="AA64" s="102" t="s">
        <v>121</v>
      </c>
      <c r="AB64" s="67">
        <v>0</v>
      </c>
      <c r="AC64" s="69" t="str">
        <f>IF(COUNTBLANK(AE64:AG64)&gt;=1,"",IF(AE64&gt;AG64,"○",IF(AE64=AG64,"△",IF(AE64&lt;AG64,"●"))))</f>
        <v>○</v>
      </c>
      <c r="AD64" s="101"/>
      <c r="AE64" s="59">
        <v>1</v>
      </c>
      <c r="AF64" s="102" t="s">
        <v>112</v>
      </c>
      <c r="AG64" s="60">
        <v>0</v>
      </c>
      <c r="AH64" s="266">
        <f>COUNTIF($I64:$AG64,"○")</f>
        <v>4</v>
      </c>
      <c r="AI64" s="240"/>
      <c r="AJ64" s="240">
        <f>COUNTIF($I64:$AG64,"△")</f>
        <v>0</v>
      </c>
      <c r="AK64" s="240"/>
      <c r="AL64" s="240">
        <f>COUNTIF($I64:$AG64,"●")</f>
        <v>0</v>
      </c>
      <c r="AM64" s="241"/>
      <c r="AN64" s="252">
        <f>AH64*3+AJ64</f>
        <v>12</v>
      </c>
      <c r="AO64" s="253"/>
      <c r="AP64" s="254"/>
      <c r="AQ64" s="240">
        <f>P64+U64+Z64+AE64</f>
        <v>11</v>
      </c>
      <c r="AR64" s="240"/>
      <c r="AS64" s="240">
        <f>R64+W64+AB64+AG64</f>
        <v>0</v>
      </c>
      <c r="AT64" s="241"/>
      <c r="AU64" s="242">
        <f>AQ64-AS64</f>
        <v>11</v>
      </c>
      <c r="AV64" s="243"/>
      <c r="AW64" s="244"/>
      <c r="AX64" s="252">
        <v>1</v>
      </c>
      <c r="AY64" s="253"/>
      <c r="AZ64" s="253"/>
      <c r="BA64" s="254"/>
      <c r="BB64" s="242"/>
      <c r="BC64" s="243"/>
      <c r="BD64" s="244"/>
    </row>
    <row r="65" spans="1:56" ht="19.5" customHeight="1">
      <c r="A65" s="15">
        <v>37</v>
      </c>
      <c r="B65" s="443" t="s">
        <v>111</v>
      </c>
      <c r="C65" s="443"/>
      <c r="D65" s="443"/>
      <c r="E65" s="443"/>
      <c r="F65" s="443"/>
      <c r="G65" s="443"/>
      <c r="H65" s="444"/>
      <c r="I65" s="103" t="str">
        <f>IF(COUNTBLANK(K65:M65)&gt;=1,"",IF(K65&gt;M65,"○",IF(K65=M65,"△",IF(K65&lt;M65,"●"))))</f>
        <v>●</v>
      </c>
      <c r="J65" s="104"/>
      <c r="K65" s="50">
        <v>0</v>
      </c>
      <c r="L65" s="44" t="s">
        <v>122</v>
      </c>
      <c r="M65" s="54">
        <v>2</v>
      </c>
      <c r="N65" s="70"/>
      <c r="O65" s="105"/>
      <c r="P65" s="105"/>
      <c r="Q65" s="106"/>
      <c r="R65" s="107"/>
      <c r="S65" s="71" t="str">
        <f>IF(COUNTBLANK(U65:W65)&gt;=1,"",IF(U65&gt;W65,"○",IF(U65=W65,"△",IF(U65&lt;W65,"●"))))</f>
        <v>△</v>
      </c>
      <c r="T65" s="104"/>
      <c r="U65" s="50">
        <v>0</v>
      </c>
      <c r="V65" s="108" t="s">
        <v>112</v>
      </c>
      <c r="W65" s="54">
        <v>0</v>
      </c>
      <c r="X65" s="71" t="str">
        <f>IF(COUNTBLANK(Z65:AB65)&gt;=1,"",IF(Z65&gt;AB65,"○",IF(Z65=AB65,"△",IF(Z65&lt;AB65,"●"))))</f>
        <v>○</v>
      </c>
      <c r="Y65" s="104"/>
      <c r="Z65" s="50">
        <v>2</v>
      </c>
      <c r="AA65" s="108" t="s">
        <v>123</v>
      </c>
      <c r="AB65" s="54">
        <v>0</v>
      </c>
      <c r="AC65" s="71" t="str">
        <f>IF(COUNTBLANK(AE65:AG65)&gt;=1,"",IF(AE65&gt;AG65,"○",IF(AE65=AG65,"△",IF(AE65&lt;AG65,"●"))))</f>
        <v>○</v>
      </c>
      <c r="AD65" s="104"/>
      <c r="AE65" s="50">
        <v>3</v>
      </c>
      <c r="AF65" s="108" t="s">
        <v>112</v>
      </c>
      <c r="AG65" s="57">
        <v>0</v>
      </c>
      <c r="AH65" s="262">
        <f>COUNTIF($I65:$AG65,"○")</f>
        <v>2</v>
      </c>
      <c r="AI65" s="247"/>
      <c r="AJ65" s="247">
        <f>COUNTIF($I65:$AG65,"△")</f>
        <v>1</v>
      </c>
      <c r="AK65" s="247"/>
      <c r="AL65" s="247">
        <f>COUNTIF($I65:$AG65,"●")</f>
        <v>1</v>
      </c>
      <c r="AM65" s="248"/>
      <c r="AN65" s="297">
        <f>AH65*3+AJ65</f>
        <v>7</v>
      </c>
      <c r="AO65" s="298"/>
      <c r="AP65" s="299"/>
      <c r="AQ65" s="247">
        <f>K65+U65+Z65+AE65</f>
        <v>5</v>
      </c>
      <c r="AR65" s="247"/>
      <c r="AS65" s="247">
        <f>M65+W65+AB65+AG65</f>
        <v>2</v>
      </c>
      <c r="AT65" s="248"/>
      <c r="AU65" s="249">
        <f>AQ65-AS65</f>
        <v>3</v>
      </c>
      <c r="AV65" s="250"/>
      <c r="AW65" s="251"/>
      <c r="AX65" s="297">
        <v>2</v>
      </c>
      <c r="AY65" s="298"/>
      <c r="AZ65" s="298"/>
      <c r="BA65" s="299"/>
      <c r="BB65" s="249"/>
      <c r="BC65" s="250"/>
      <c r="BD65" s="251"/>
    </row>
    <row r="66" spans="1:56" ht="19.5" customHeight="1">
      <c r="A66" s="15">
        <v>38</v>
      </c>
      <c r="B66" s="443" t="s">
        <v>115</v>
      </c>
      <c r="C66" s="443"/>
      <c r="D66" s="443"/>
      <c r="E66" s="443"/>
      <c r="F66" s="443"/>
      <c r="G66" s="443"/>
      <c r="H66" s="444"/>
      <c r="I66" s="103" t="str">
        <f>IF(COUNTBLANK(K66:M66)&gt;=1,"",IF(K66&gt;M66,"○",IF(K66=M66,"△",IF(K66&lt;M66,"●"))))</f>
        <v>●</v>
      </c>
      <c r="J66" s="104"/>
      <c r="K66" s="50">
        <v>0</v>
      </c>
      <c r="L66" s="44" t="s">
        <v>112</v>
      </c>
      <c r="M66" s="54">
        <v>5</v>
      </c>
      <c r="N66" s="109" t="str">
        <f>IF(COUNTBLANK(P66:R66)&gt;=1,"",IF(P66&gt;R66,"○",IF(P66=R66,"△",IF(P66&lt;R66,"●"))))</f>
        <v>△</v>
      </c>
      <c r="O66" s="104"/>
      <c r="P66" s="50">
        <v>0</v>
      </c>
      <c r="Q66" s="108" t="s">
        <v>112</v>
      </c>
      <c r="R66" s="54">
        <v>0</v>
      </c>
      <c r="S66" s="70"/>
      <c r="T66" s="105"/>
      <c r="U66" s="105"/>
      <c r="V66" s="106"/>
      <c r="W66" s="107"/>
      <c r="X66" s="71" t="str">
        <f>IF(COUNTBLANK(Z66:AB66)&gt;=1,"",IF(Z66&gt;AB66,"○",IF(Z66=AB66,"△",IF(Z66&lt;AB66,"●"))))</f>
        <v>○</v>
      </c>
      <c r="Y66" s="104"/>
      <c r="Z66" s="50">
        <v>2</v>
      </c>
      <c r="AA66" s="108" t="s">
        <v>112</v>
      </c>
      <c r="AB66" s="54">
        <v>0</v>
      </c>
      <c r="AC66" s="71" t="str">
        <f>IF(COUNTBLANK(AE66:AG66)&gt;=1,"",IF(AE66&gt;AG66,"○",IF(AE66=AG66,"△",IF(AE66&lt;AG66,"●"))))</f>
        <v>○</v>
      </c>
      <c r="AD66" s="104"/>
      <c r="AE66" s="50">
        <v>3</v>
      </c>
      <c r="AF66" s="108" t="s">
        <v>112</v>
      </c>
      <c r="AG66" s="57">
        <v>1</v>
      </c>
      <c r="AH66" s="262">
        <f>COUNTIF($I66:$AG66,"○")</f>
        <v>2</v>
      </c>
      <c r="AI66" s="247"/>
      <c r="AJ66" s="247">
        <f>COUNTIF($I66:$AG66,"△")</f>
        <v>1</v>
      </c>
      <c r="AK66" s="247"/>
      <c r="AL66" s="247">
        <f>COUNTIF($I66:$AG66,"●")</f>
        <v>1</v>
      </c>
      <c r="AM66" s="248"/>
      <c r="AN66" s="297">
        <f>AH66*3+AJ66</f>
        <v>7</v>
      </c>
      <c r="AO66" s="298"/>
      <c r="AP66" s="299"/>
      <c r="AQ66" s="247">
        <f>K66+P66+Z66+AE66</f>
        <v>5</v>
      </c>
      <c r="AR66" s="247"/>
      <c r="AS66" s="247">
        <f>M66+R66+AB66+AG66</f>
        <v>6</v>
      </c>
      <c r="AT66" s="248"/>
      <c r="AU66" s="249">
        <f>AQ66-AS66</f>
        <v>-1</v>
      </c>
      <c r="AV66" s="250"/>
      <c r="AW66" s="251"/>
      <c r="AX66" s="297">
        <v>3</v>
      </c>
      <c r="AY66" s="298"/>
      <c r="AZ66" s="298"/>
      <c r="BA66" s="299"/>
      <c r="BB66" s="249"/>
      <c r="BC66" s="250"/>
      <c r="BD66" s="251"/>
    </row>
    <row r="67" spans="1:56" ht="19.5" customHeight="1">
      <c r="A67" s="15">
        <v>39</v>
      </c>
      <c r="B67" s="443" t="s">
        <v>124</v>
      </c>
      <c r="C67" s="443"/>
      <c r="D67" s="443"/>
      <c r="E67" s="443"/>
      <c r="F67" s="443"/>
      <c r="G67" s="443"/>
      <c r="H67" s="444"/>
      <c r="I67" s="103" t="str">
        <f>IF(COUNTBLANK(K67:M67)&gt;=1,"",IF(K67&gt;M67,"○",IF(K67=M67,"△",IF(K67&lt;M67,"●"))))</f>
        <v>●</v>
      </c>
      <c r="J67" s="104"/>
      <c r="K67" s="50">
        <v>0</v>
      </c>
      <c r="L67" s="44" t="s">
        <v>112</v>
      </c>
      <c r="M67" s="54">
        <v>3</v>
      </c>
      <c r="N67" s="109" t="str">
        <f>IF(COUNTBLANK(P67:R67)&gt;=1,"",IF(P67&gt;R67,"○",IF(P67=R67,"△",IF(P67&lt;R67,"●"))))</f>
        <v>●</v>
      </c>
      <c r="O67" s="104"/>
      <c r="P67" s="50">
        <v>0</v>
      </c>
      <c r="Q67" s="108" t="s">
        <v>112</v>
      </c>
      <c r="R67" s="54">
        <v>2</v>
      </c>
      <c r="S67" s="71" t="str">
        <f>IF(COUNTBLANK(U67:W67)&gt;=1,"",IF(U67&gt;W67,"○",IF(U67=W67,"△",IF(U67&lt;W67,"●"))))</f>
        <v>●</v>
      </c>
      <c r="T67" s="104"/>
      <c r="U67" s="50">
        <v>0</v>
      </c>
      <c r="V67" s="108" t="s">
        <v>112</v>
      </c>
      <c r="W67" s="54">
        <v>2</v>
      </c>
      <c r="X67" s="110"/>
      <c r="Y67" s="110"/>
      <c r="Z67" s="110"/>
      <c r="AA67" s="110"/>
      <c r="AB67" s="110"/>
      <c r="AC67" s="111" t="str">
        <f>IF(COUNTBLANK(AE67:AG67)&gt;=1,"",IF(AE67&gt;AG67,"○",IF(AE67=AG67,"△",IF(AE67&lt;AG67,"●"))))</f>
        <v>○</v>
      </c>
      <c r="AD67" s="112"/>
      <c r="AE67" s="113">
        <v>4</v>
      </c>
      <c r="AF67" s="114" t="s">
        <v>114</v>
      </c>
      <c r="AG67" s="115">
        <v>0</v>
      </c>
      <c r="AH67" s="262">
        <f>COUNTIF($I67:$AG67,"○")</f>
        <v>1</v>
      </c>
      <c r="AI67" s="247"/>
      <c r="AJ67" s="247">
        <f>COUNTIF($I67:$AG67,"△")</f>
        <v>0</v>
      </c>
      <c r="AK67" s="247"/>
      <c r="AL67" s="247">
        <f>COUNTIF($I67:$AG67,"●")</f>
        <v>3</v>
      </c>
      <c r="AM67" s="248"/>
      <c r="AN67" s="297">
        <f>AH67*3+AJ67</f>
        <v>3</v>
      </c>
      <c r="AO67" s="298"/>
      <c r="AP67" s="299"/>
      <c r="AQ67" s="247">
        <f>K67+P67+U67+AE67</f>
        <v>4</v>
      </c>
      <c r="AR67" s="247"/>
      <c r="AS67" s="247">
        <f>M67+R67+W67+AG67</f>
        <v>7</v>
      </c>
      <c r="AT67" s="248"/>
      <c r="AU67" s="249">
        <f>AQ67-AS67</f>
        <v>-3</v>
      </c>
      <c r="AV67" s="250"/>
      <c r="AW67" s="251"/>
      <c r="AX67" s="297">
        <v>4</v>
      </c>
      <c r="AY67" s="298"/>
      <c r="AZ67" s="298"/>
      <c r="BA67" s="299"/>
      <c r="BB67" s="249"/>
      <c r="BC67" s="250"/>
      <c r="BD67" s="251"/>
    </row>
    <row r="68" spans="1:56" ht="19.5" customHeight="1" thickBot="1">
      <c r="A68" s="16">
        <v>40</v>
      </c>
      <c r="B68" s="447" t="s">
        <v>125</v>
      </c>
      <c r="C68" s="447"/>
      <c r="D68" s="447"/>
      <c r="E68" s="447"/>
      <c r="F68" s="447"/>
      <c r="G68" s="447"/>
      <c r="H68" s="448"/>
      <c r="I68" s="116" t="str">
        <f>IF(COUNTBLANK(K68:M68)&gt;=1,"",IF(K68&gt;M68,"○",IF(K68=M68,"△",IF(K68&lt;M68,"●"))))</f>
        <v>●</v>
      </c>
      <c r="J68" s="117"/>
      <c r="K68" s="51">
        <v>0</v>
      </c>
      <c r="L68" s="46" t="s">
        <v>112</v>
      </c>
      <c r="M68" s="55">
        <v>1</v>
      </c>
      <c r="N68" s="118" t="str">
        <f>IF(COUNTBLANK(P68:R68)&gt;=1,"",IF(P68&gt;R68,"○",IF(P68=R68,"△",IF(P68&lt;R68,"●"))))</f>
        <v>●</v>
      </c>
      <c r="O68" s="117"/>
      <c r="P68" s="51">
        <v>0</v>
      </c>
      <c r="Q68" s="119" t="s">
        <v>112</v>
      </c>
      <c r="R68" s="55">
        <v>3</v>
      </c>
      <c r="S68" s="72" t="str">
        <f>IF(COUNTBLANK(U68:W68)&gt;=1,"",IF(U68&gt;W68,"○",IF(U68=W68,"△",IF(U68&lt;W68,"●"))))</f>
        <v>●</v>
      </c>
      <c r="T68" s="117"/>
      <c r="U68" s="51">
        <v>1</v>
      </c>
      <c r="V68" s="119" t="s">
        <v>112</v>
      </c>
      <c r="W68" s="55">
        <v>3</v>
      </c>
      <c r="X68" s="51" t="str">
        <f>IF(COUNTBLANK(Z68:AB68)&gt;=1,"",IF(Z68&gt;AB68,"○",IF(Z68=AB68,"△",IF(Z68&lt;AB68,"●"))))</f>
        <v>●</v>
      </c>
      <c r="Y68" s="51"/>
      <c r="Z68" s="51">
        <v>0</v>
      </c>
      <c r="AA68" s="51" t="s">
        <v>114</v>
      </c>
      <c r="AB68" s="51">
        <v>4</v>
      </c>
      <c r="AC68" s="73"/>
      <c r="AD68" s="120"/>
      <c r="AE68" s="120"/>
      <c r="AF68" s="121"/>
      <c r="AG68" s="122"/>
      <c r="AH68" s="258">
        <f>COUNTIF($I68:$AG68,"○")</f>
        <v>0</v>
      </c>
      <c r="AI68" s="245"/>
      <c r="AJ68" s="245">
        <f>COUNTIF($I68:$AG68,"△")</f>
        <v>0</v>
      </c>
      <c r="AK68" s="245"/>
      <c r="AL68" s="245">
        <f>COUNTIF($I68:$AG68,"●")</f>
        <v>4</v>
      </c>
      <c r="AM68" s="246"/>
      <c r="AN68" s="347">
        <f>AH68*3+AJ68</f>
        <v>0</v>
      </c>
      <c r="AO68" s="348"/>
      <c r="AP68" s="349"/>
      <c r="AQ68" s="245">
        <f>K68+P68+U68+Z68</f>
        <v>1</v>
      </c>
      <c r="AR68" s="245"/>
      <c r="AS68" s="245">
        <f>M68+R68+W68+AB68</f>
        <v>11</v>
      </c>
      <c r="AT68" s="246"/>
      <c r="AU68" s="285">
        <f>AQ68-AS68</f>
        <v>-10</v>
      </c>
      <c r="AV68" s="286"/>
      <c r="AW68" s="287"/>
      <c r="AX68" s="347">
        <v>5</v>
      </c>
      <c r="AY68" s="348"/>
      <c r="AZ68" s="348"/>
      <c r="BA68" s="349"/>
      <c r="BB68" s="285"/>
      <c r="BC68" s="286"/>
      <c r="BD68" s="287"/>
    </row>
    <row r="69" ht="19.5" customHeight="1"/>
    <row r="70" ht="19.5" customHeight="1"/>
    <row r="71" spans="1:60" s="13" customFormat="1" ht="21" customHeight="1" thickBot="1">
      <c r="A71" s="193" t="s">
        <v>14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20"/>
      <c r="R71" s="20"/>
      <c r="S71" s="20"/>
      <c r="T71" s="20"/>
      <c r="U71" s="20"/>
      <c r="V71" s="1"/>
      <c r="W71" s="1"/>
      <c r="X71" s="1"/>
      <c r="Y71" s="1"/>
      <c r="Z71" s="1"/>
      <c r="AA71" s="1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s="13" customFormat="1" ht="21" customHeight="1" thickBot="1">
      <c r="A72" s="428" t="s">
        <v>5</v>
      </c>
      <c r="B72" s="429"/>
      <c r="C72" s="429"/>
      <c r="D72" s="429"/>
      <c r="E72" s="429"/>
      <c r="F72" s="429"/>
      <c r="G72" s="429"/>
      <c r="H72" s="429"/>
      <c r="I72" s="429"/>
      <c r="J72" s="430"/>
      <c r="K72" s="431" t="s">
        <v>42</v>
      </c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2"/>
      <c r="AC72" s="432"/>
      <c r="AD72" s="432"/>
      <c r="AE72" s="432"/>
      <c r="AF72" s="432"/>
      <c r="AG72" s="432"/>
      <c r="AH72" s="432"/>
      <c r="AI72" s="432"/>
      <c r="AJ72" s="432"/>
      <c r="AK72" s="432"/>
      <c r="AL72" s="432"/>
      <c r="AM72" s="432"/>
      <c r="AN72" s="432"/>
      <c r="AO72" s="432"/>
      <c r="AP72" s="432"/>
      <c r="AQ72" s="432"/>
      <c r="AR72" s="432"/>
      <c r="AS72" s="432"/>
      <c r="AT72" s="432"/>
      <c r="AU72" s="432"/>
      <c r="AV72" s="432"/>
      <c r="AW72" s="432"/>
      <c r="AX72" s="432"/>
      <c r="AY72" s="432"/>
      <c r="AZ72" s="432"/>
      <c r="BA72" s="432"/>
      <c r="BB72" s="432"/>
      <c r="BC72" s="432"/>
      <c r="BD72" s="432"/>
      <c r="BE72" s="86"/>
      <c r="BF72" s="1"/>
      <c r="BG72" s="1"/>
      <c r="BH72" s="1"/>
    </row>
    <row r="73" spans="1:60" ht="21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424" t="s">
        <v>46</v>
      </c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24"/>
      <c r="AY73" s="424"/>
      <c r="AZ73" s="424"/>
      <c r="BA73" s="424"/>
      <c r="BB73" s="424"/>
      <c r="BC73" s="424"/>
      <c r="BD73" s="424"/>
      <c r="BF73" s="12"/>
      <c r="BG73" s="13"/>
      <c r="BH73" s="13"/>
    </row>
    <row r="74" spans="1:60" ht="21" customHeight="1">
      <c r="A74" s="87"/>
      <c r="B74" s="87"/>
      <c r="C74" s="87"/>
      <c r="D74" s="87"/>
      <c r="E74" s="87"/>
      <c r="F74" s="87"/>
      <c r="G74" s="87"/>
      <c r="H74" s="87"/>
      <c r="I74" s="87"/>
      <c r="J74" s="425">
        <v>41622</v>
      </c>
      <c r="K74" s="426"/>
      <c r="L74" s="426"/>
      <c r="M74" s="426"/>
      <c r="N74" s="427"/>
      <c r="O74" s="425">
        <v>41629</v>
      </c>
      <c r="P74" s="426"/>
      <c r="Q74" s="426"/>
      <c r="R74" s="426"/>
      <c r="S74" s="427"/>
      <c r="T74" s="425">
        <v>41630</v>
      </c>
      <c r="U74" s="426"/>
      <c r="V74" s="426"/>
      <c r="W74" s="426"/>
      <c r="X74" s="426"/>
      <c r="Y74" s="425">
        <v>41650</v>
      </c>
      <c r="Z74" s="426"/>
      <c r="AA74" s="426"/>
      <c r="AB74" s="426"/>
      <c r="AC74" s="426"/>
      <c r="AD74" s="426"/>
      <c r="AE74" s="426"/>
      <c r="AF74" s="427"/>
      <c r="AG74" s="425">
        <v>41630</v>
      </c>
      <c r="AH74" s="426"/>
      <c r="AI74" s="426"/>
      <c r="AJ74" s="426"/>
      <c r="AK74" s="426"/>
      <c r="AL74" s="425">
        <v>41629</v>
      </c>
      <c r="AM74" s="426"/>
      <c r="AN74" s="426"/>
      <c r="AO74" s="426"/>
      <c r="AP74" s="427"/>
      <c r="AQ74" s="425">
        <v>41622</v>
      </c>
      <c r="AR74" s="426"/>
      <c r="AS74" s="426"/>
      <c r="AT74" s="426"/>
      <c r="AU74" s="427"/>
      <c r="AV74" s="88"/>
      <c r="AW74" s="87"/>
      <c r="AX74" s="87"/>
      <c r="AY74" s="87"/>
      <c r="AZ74" s="87"/>
      <c r="BA74" s="87"/>
      <c r="BB74" s="87"/>
      <c r="BC74" s="87"/>
      <c r="BD74" s="87"/>
      <c r="BE74" s="5"/>
      <c r="BF74" s="12"/>
      <c r="BG74" s="13"/>
      <c r="BH74" s="13"/>
    </row>
    <row r="75" spans="1:57" ht="21" customHeight="1" thickBot="1">
      <c r="A75" s="304" t="s">
        <v>11</v>
      </c>
      <c r="B75" s="304"/>
      <c r="C75" s="304"/>
      <c r="D75" s="305" t="s">
        <v>98</v>
      </c>
      <c r="E75" s="306"/>
      <c r="F75" s="306"/>
      <c r="G75" s="306"/>
      <c r="H75" s="306"/>
      <c r="I75" s="307"/>
      <c r="J75" s="123"/>
      <c r="K75" s="123"/>
      <c r="L75" s="123"/>
      <c r="M75" s="123"/>
      <c r="N75" s="123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337" t="s">
        <v>136</v>
      </c>
      <c r="Z75" s="337"/>
      <c r="AA75" s="338" t="s">
        <v>137</v>
      </c>
      <c r="AB75" s="338"/>
      <c r="AC75" s="338"/>
      <c r="AD75" s="338"/>
      <c r="AE75" s="338"/>
      <c r="AF75" s="338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3"/>
      <c r="AR75" s="123"/>
      <c r="AS75" s="123"/>
      <c r="AT75" s="123"/>
      <c r="AU75" s="123"/>
      <c r="AV75" s="314" t="s">
        <v>104</v>
      </c>
      <c r="AW75" s="419"/>
      <c r="AX75" s="419"/>
      <c r="AY75" s="419"/>
      <c r="AZ75" s="419"/>
      <c r="BA75" s="420"/>
      <c r="BB75" s="311" t="s">
        <v>13</v>
      </c>
      <c r="BC75" s="312"/>
      <c r="BD75" s="312"/>
      <c r="BE75" s="19"/>
    </row>
    <row r="76" spans="1:57" ht="21" customHeight="1" thickTop="1">
      <c r="A76" s="304"/>
      <c r="B76" s="304"/>
      <c r="C76" s="304"/>
      <c r="D76" s="308"/>
      <c r="E76" s="309"/>
      <c r="F76" s="309"/>
      <c r="G76" s="309"/>
      <c r="H76" s="309"/>
      <c r="I76" s="310"/>
      <c r="J76" s="143"/>
      <c r="K76" s="143"/>
      <c r="L76" s="143"/>
      <c r="M76" s="143"/>
      <c r="N76" s="144"/>
      <c r="O76" s="128"/>
      <c r="P76" s="128"/>
      <c r="Q76" s="124"/>
      <c r="R76" s="124"/>
      <c r="S76" s="124"/>
      <c r="T76" s="124"/>
      <c r="U76" s="124"/>
      <c r="V76" s="124"/>
      <c r="W76" s="124"/>
      <c r="X76" s="124"/>
      <c r="Y76" s="337"/>
      <c r="Z76" s="337"/>
      <c r="AA76" s="338"/>
      <c r="AB76" s="338"/>
      <c r="AC76" s="338"/>
      <c r="AD76" s="338"/>
      <c r="AE76" s="338"/>
      <c r="AF76" s="338"/>
      <c r="AG76" s="124"/>
      <c r="AH76" s="124"/>
      <c r="AI76" s="124"/>
      <c r="AJ76" s="124"/>
      <c r="AK76" s="124"/>
      <c r="AL76" s="124"/>
      <c r="AM76" s="139"/>
      <c r="AN76" s="139"/>
      <c r="AO76" s="128"/>
      <c r="AP76" s="128"/>
      <c r="AQ76" s="145"/>
      <c r="AR76" s="143"/>
      <c r="AS76" s="143"/>
      <c r="AT76" s="143"/>
      <c r="AU76" s="143"/>
      <c r="AV76" s="421"/>
      <c r="AW76" s="422"/>
      <c r="AX76" s="422"/>
      <c r="AY76" s="422"/>
      <c r="AZ76" s="422"/>
      <c r="BA76" s="423"/>
      <c r="BB76" s="313"/>
      <c r="BC76" s="312"/>
      <c r="BD76" s="312"/>
      <c r="BE76" s="19"/>
    </row>
    <row r="77" spans="1:57" ht="21" customHeight="1" thickBot="1">
      <c r="A77" s="98"/>
      <c r="B77" s="98"/>
      <c r="C77" s="98"/>
      <c r="D77" s="98"/>
      <c r="E77" s="98"/>
      <c r="F77" s="98"/>
      <c r="G77" s="98"/>
      <c r="H77" s="98"/>
      <c r="I77" s="98"/>
      <c r="J77" s="124"/>
      <c r="K77" s="124"/>
      <c r="L77" s="326"/>
      <c r="M77" s="326"/>
      <c r="N77" s="328"/>
      <c r="O77" s="128">
        <v>5</v>
      </c>
      <c r="P77" s="128"/>
      <c r="Q77" s="124"/>
      <c r="R77" s="124"/>
      <c r="S77" s="124"/>
      <c r="T77" s="124"/>
      <c r="U77" s="124"/>
      <c r="V77" s="124"/>
      <c r="W77" s="124"/>
      <c r="X77" s="124"/>
      <c r="Y77" s="337" t="s">
        <v>138</v>
      </c>
      <c r="Z77" s="337"/>
      <c r="AA77" s="338" t="s">
        <v>139</v>
      </c>
      <c r="AB77" s="338"/>
      <c r="AC77" s="338"/>
      <c r="AD77" s="338"/>
      <c r="AE77" s="338"/>
      <c r="AF77" s="338"/>
      <c r="AG77" s="124"/>
      <c r="AH77" s="124"/>
      <c r="AI77" s="124"/>
      <c r="AJ77" s="124"/>
      <c r="AK77" s="124"/>
      <c r="AL77" s="124"/>
      <c r="AM77" s="139"/>
      <c r="AN77" s="139"/>
      <c r="AO77" s="128"/>
      <c r="AP77" s="128">
        <v>3</v>
      </c>
      <c r="AQ77" s="336"/>
      <c r="AR77" s="330"/>
      <c r="AS77" s="330"/>
      <c r="AT77" s="124"/>
      <c r="AU77" s="124"/>
      <c r="AV77" s="98"/>
      <c r="AW77" s="98"/>
      <c r="AX77" s="98"/>
      <c r="AY77" s="98"/>
      <c r="AZ77" s="98"/>
      <c r="BA77" s="98"/>
      <c r="BB77" s="98"/>
      <c r="BC77" s="98"/>
      <c r="BD77" s="98"/>
      <c r="BE77" s="5"/>
    </row>
    <row r="78" spans="1:57" ht="21" customHeight="1" thickTop="1">
      <c r="A78" s="98"/>
      <c r="B78" s="98"/>
      <c r="C78" s="98"/>
      <c r="D78" s="98"/>
      <c r="E78" s="98"/>
      <c r="F78" s="98"/>
      <c r="G78" s="98"/>
      <c r="H78" s="98"/>
      <c r="I78" s="98"/>
      <c r="J78" s="131"/>
      <c r="K78" s="124"/>
      <c r="L78" s="326"/>
      <c r="M78" s="326"/>
      <c r="N78" s="327"/>
      <c r="O78" s="147">
        <v>1</v>
      </c>
      <c r="P78" s="148"/>
      <c r="Q78" s="143"/>
      <c r="R78" s="143"/>
      <c r="S78" s="149"/>
      <c r="T78" s="124"/>
      <c r="U78" s="124"/>
      <c r="V78" s="124"/>
      <c r="W78" s="124"/>
      <c r="X78" s="124"/>
      <c r="Y78" s="337"/>
      <c r="Z78" s="337"/>
      <c r="AA78" s="338"/>
      <c r="AB78" s="338"/>
      <c r="AC78" s="338"/>
      <c r="AD78" s="338"/>
      <c r="AE78" s="338"/>
      <c r="AF78" s="338"/>
      <c r="AG78" s="124"/>
      <c r="AH78" s="124"/>
      <c r="AI78" s="124"/>
      <c r="AJ78" s="124"/>
      <c r="AK78" s="124"/>
      <c r="AL78" s="150"/>
      <c r="AM78" s="151"/>
      <c r="AN78" s="151"/>
      <c r="AO78" s="148"/>
      <c r="AP78" s="152">
        <v>0</v>
      </c>
      <c r="AQ78" s="335"/>
      <c r="AR78" s="330"/>
      <c r="AS78" s="330"/>
      <c r="AT78" s="131"/>
      <c r="AU78" s="131"/>
      <c r="AV78" s="98"/>
      <c r="AW78" s="98"/>
      <c r="AX78" s="98"/>
      <c r="AY78" s="98"/>
      <c r="AZ78" s="98"/>
      <c r="BA78" s="98"/>
      <c r="BB78" s="98"/>
      <c r="BC78" s="98"/>
      <c r="BD78" s="98"/>
      <c r="BE78" s="5"/>
    </row>
    <row r="79" spans="1:57" ht="21" customHeight="1">
      <c r="A79" s="303" t="s">
        <v>19</v>
      </c>
      <c r="B79" s="304"/>
      <c r="C79" s="304"/>
      <c r="D79" s="305" t="s">
        <v>99</v>
      </c>
      <c r="E79" s="306"/>
      <c r="F79" s="306"/>
      <c r="G79" s="306"/>
      <c r="H79" s="306"/>
      <c r="I79" s="307"/>
      <c r="J79" s="133"/>
      <c r="K79" s="133"/>
      <c r="L79" s="133"/>
      <c r="M79" s="134"/>
      <c r="N79" s="135"/>
      <c r="O79" s="127"/>
      <c r="P79" s="128"/>
      <c r="Q79" s="124"/>
      <c r="R79" s="124"/>
      <c r="S79" s="129"/>
      <c r="T79" s="124"/>
      <c r="U79" s="124"/>
      <c r="V79" s="124"/>
      <c r="W79" s="124"/>
      <c r="X79" s="124"/>
      <c r="Y79" s="337" t="s">
        <v>140</v>
      </c>
      <c r="Z79" s="337"/>
      <c r="AA79" s="338" t="s">
        <v>141</v>
      </c>
      <c r="AB79" s="338"/>
      <c r="AC79" s="338"/>
      <c r="AD79" s="338"/>
      <c r="AE79" s="338"/>
      <c r="AF79" s="338"/>
      <c r="AG79" s="124"/>
      <c r="AH79" s="124"/>
      <c r="AI79" s="124"/>
      <c r="AJ79" s="124"/>
      <c r="AK79" s="124"/>
      <c r="AL79" s="137"/>
      <c r="AM79" s="139"/>
      <c r="AN79" s="139"/>
      <c r="AO79" s="128"/>
      <c r="AP79" s="140"/>
      <c r="AQ79" s="142"/>
      <c r="AR79" s="133"/>
      <c r="AS79" s="134"/>
      <c r="AT79" s="134"/>
      <c r="AU79" s="134"/>
      <c r="AV79" s="314" t="s">
        <v>105</v>
      </c>
      <c r="AW79" s="419"/>
      <c r="AX79" s="419"/>
      <c r="AY79" s="419"/>
      <c r="AZ79" s="419"/>
      <c r="BA79" s="420"/>
      <c r="BB79" s="311" t="s">
        <v>21</v>
      </c>
      <c r="BC79" s="312"/>
      <c r="BD79" s="312"/>
      <c r="BE79" s="6"/>
    </row>
    <row r="80" spans="1:57" ht="21" customHeight="1">
      <c r="A80" s="304"/>
      <c r="B80" s="304"/>
      <c r="C80" s="304"/>
      <c r="D80" s="308"/>
      <c r="E80" s="309"/>
      <c r="F80" s="309"/>
      <c r="G80" s="309"/>
      <c r="H80" s="309"/>
      <c r="I80" s="310"/>
      <c r="J80" s="124"/>
      <c r="K80" s="124"/>
      <c r="L80" s="124"/>
      <c r="M80" s="124"/>
      <c r="N80" s="124"/>
      <c r="O80" s="124"/>
      <c r="P80" s="124"/>
      <c r="Q80" s="124"/>
      <c r="R80" s="136"/>
      <c r="S80" s="153"/>
      <c r="T80" s="127"/>
      <c r="U80" s="128"/>
      <c r="V80" s="124"/>
      <c r="W80" s="124"/>
      <c r="X80" s="124"/>
      <c r="Y80" s="337"/>
      <c r="Z80" s="337"/>
      <c r="AA80" s="338"/>
      <c r="AB80" s="338"/>
      <c r="AC80" s="338"/>
      <c r="AD80" s="338"/>
      <c r="AE80" s="338"/>
      <c r="AF80" s="338"/>
      <c r="AG80" s="124"/>
      <c r="AH80" s="139"/>
      <c r="AI80" s="139"/>
      <c r="AJ80" s="128"/>
      <c r="AK80" s="140"/>
      <c r="AL80" s="137"/>
      <c r="AM80" s="136"/>
      <c r="AN80" s="124"/>
      <c r="AO80" s="124"/>
      <c r="AP80" s="124"/>
      <c r="AQ80" s="124"/>
      <c r="AR80" s="124"/>
      <c r="AS80" s="124"/>
      <c r="AT80" s="124"/>
      <c r="AU80" s="124"/>
      <c r="AV80" s="421"/>
      <c r="AW80" s="422"/>
      <c r="AX80" s="422"/>
      <c r="AY80" s="422"/>
      <c r="AZ80" s="422"/>
      <c r="BA80" s="423"/>
      <c r="BB80" s="313"/>
      <c r="BC80" s="312"/>
      <c r="BD80" s="312"/>
      <c r="BE80" s="6"/>
    </row>
    <row r="81" spans="1:57" ht="21" customHeight="1" thickBot="1">
      <c r="A81" s="98"/>
      <c r="B81" s="98"/>
      <c r="C81" s="98"/>
      <c r="D81" s="98"/>
      <c r="E81" s="98"/>
      <c r="F81" s="98"/>
      <c r="G81" s="98"/>
      <c r="H81" s="98"/>
      <c r="I81" s="98"/>
      <c r="J81" s="124"/>
      <c r="K81" s="124"/>
      <c r="L81" s="124"/>
      <c r="M81" s="124"/>
      <c r="N81" s="124"/>
      <c r="O81" s="124"/>
      <c r="P81" s="124"/>
      <c r="Q81" s="326"/>
      <c r="R81" s="326"/>
      <c r="S81" s="327"/>
      <c r="T81" s="127">
        <v>0</v>
      </c>
      <c r="U81" s="128"/>
      <c r="V81" s="124"/>
      <c r="W81" s="124"/>
      <c r="X81" s="124"/>
      <c r="Y81" s="337" t="s">
        <v>142</v>
      </c>
      <c r="Z81" s="337"/>
      <c r="AA81" s="338" t="s">
        <v>143</v>
      </c>
      <c r="AB81" s="338"/>
      <c r="AC81" s="338"/>
      <c r="AD81" s="338"/>
      <c r="AE81" s="338"/>
      <c r="AF81" s="338"/>
      <c r="AG81" s="124"/>
      <c r="AH81" s="139"/>
      <c r="AI81" s="139"/>
      <c r="AJ81" s="128"/>
      <c r="AK81" s="140">
        <v>0</v>
      </c>
      <c r="AL81" s="331"/>
      <c r="AM81" s="330"/>
      <c r="AN81" s="330"/>
      <c r="AO81" s="124"/>
      <c r="AP81" s="124"/>
      <c r="AQ81" s="124"/>
      <c r="AR81" s="124"/>
      <c r="AS81" s="124"/>
      <c r="AT81" s="124"/>
      <c r="AU81" s="124"/>
      <c r="AV81" s="98"/>
      <c r="AW81" s="98"/>
      <c r="AX81" s="98"/>
      <c r="AY81" s="98"/>
      <c r="AZ81" s="98"/>
      <c r="BA81" s="98"/>
      <c r="BB81" s="98"/>
      <c r="BC81" s="98"/>
      <c r="BD81" s="98"/>
      <c r="BE81" s="5"/>
    </row>
    <row r="82" spans="1:57" ht="21" customHeight="1" thickTop="1">
      <c r="A82" s="98"/>
      <c r="B82" s="98"/>
      <c r="C82" s="98"/>
      <c r="D82" s="98"/>
      <c r="E82" s="98"/>
      <c r="F82" s="98"/>
      <c r="G82" s="98"/>
      <c r="H82" s="98"/>
      <c r="I82" s="98"/>
      <c r="J82" s="124"/>
      <c r="K82" s="124"/>
      <c r="L82" s="124"/>
      <c r="M82" s="124"/>
      <c r="N82" s="124"/>
      <c r="O82" s="131"/>
      <c r="P82" s="131"/>
      <c r="Q82" s="326"/>
      <c r="R82" s="326"/>
      <c r="S82" s="326"/>
      <c r="T82" s="163">
        <v>6</v>
      </c>
      <c r="U82" s="148"/>
      <c r="V82" s="143"/>
      <c r="W82" s="143"/>
      <c r="X82" s="144"/>
      <c r="Y82" s="337"/>
      <c r="Z82" s="337"/>
      <c r="AA82" s="338"/>
      <c r="AB82" s="338"/>
      <c r="AC82" s="338"/>
      <c r="AD82" s="338"/>
      <c r="AE82" s="338"/>
      <c r="AF82" s="338"/>
      <c r="AG82" s="145"/>
      <c r="AH82" s="151"/>
      <c r="AI82" s="151"/>
      <c r="AJ82" s="148"/>
      <c r="AK82" s="158">
        <v>3</v>
      </c>
      <c r="AL82" s="330"/>
      <c r="AM82" s="330"/>
      <c r="AN82" s="330"/>
      <c r="AO82" s="131"/>
      <c r="AP82" s="131"/>
      <c r="AQ82" s="124"/>
      <c r="AR82" s="124"/>
      <c r="AS82" s="124"/>
      <c r="AT82" s="124"/>
      <c r="AU82" s="124"/>
      <c r="AV82" s="98"/>
      <c r="AW82" s="98"/>
      <c r="AX82" s="98"/>
      <c r="AY82" s="98"/>
      <c r="AZ82" s="98"/>
      <c r="BA82" s="98"/>
      <c r="BB82" s="98"/>
      <c r="BC82" s="98"/>
      <c r="BD82" s="98"/>
      <c r="BE82" s="5"/>
    </row>
    <row r="83" spans="1:57" ht="21" customHeight="1" thickBot="1">
      <c r="A83" s="303" t="s">
        <v>23</v>
      </c>
      <c r="B83" s="304"/>
      <c r="C83" s="304"/>
      <c r="D83" s="433" t="s">
        <v>100</v>
      </c>
      <c r="E83" s="434"/>
      <c r="F83" s="434"/>
      <c r="G83" s="434"/>
      <c r="H83" s="434"/>
      <c r="I83" s="435"/>
      <c r="J83" s="124"/>
      <c r="K83" s="124"/>
      <c r="L83" s="124"/>
      <c r="M83" s="124"/>
      <c r="N83" s="124"/>
      <c r="O83" s="131"/>
      <c r="P83" s="131"/>
      <c r="Q83" s="131"/>
      <c r="R83" s="124"/>
      <c r="S83" s="124"/>
      <c r="T83" s="164"/>
      <c r="U83" s="128"/>
      <c r="V83" s="124"/>
      <c r="W83" s="124"/>
      <c r="X83" s="146"/>
      <c r="Y83" s="124"/>
      <c r="Z83" s="124"/>
      <c r="AA83" s="124"/>
      <c r="AB83" s="124"/>
      <c r="AC83" s="124"/>
      <c r="AD83" s="124"/>
      <c r="AE83" s="124"/>
      <c r="AF83" s="124"/>
      <c r="AG83" s="166"/>
      <c r="AH83" s="139"/>
      <c r="AI83" s="139"/>
      <c r="AJ83" s="128"/>
      <c r="AK83" s="165"/>
      <c r="AL83" s="124"/>
      <c r="AM83" s="124"/>
      <c r="AN83" s="131"/>
      <c r="AO83" s="131"/>
      <c r="AP83" s="131"/>
      <c r="AQ83" s="124"/>
      <c r="AR83" s="124"/>
      <c r="AS83" s="124"/>
      <c r="AT83" s="124"/>
      <c r="AU83" s="124"/>
      <c r="AV83" s="314" t="s">
        <v>49</v>
      </c>
      <c r="AW83" s="419"/>
      <c r="AX83" s="419"/>
      <c r="AY83" s="419"/>
      <c r="AZ83" s="419"/>
      <c r="BA83" s="420"/>
      <c r="BB83" s="311" t="s">
        <v>12</v>
      </c>
      <c r="BC83" s="312"/>
      <c r="BD83" s="312"/>
      <c r="BE83" s="19"/>
    </row>
    <row r="84" spans="1:57" ht="21" customHeight="1" thickTop="1">
      <c r="A84" s="304"/>
      <c r="B84" s="304"/>
      <c r="C84" s="304"/>
      <c r="D84" s="436"/>
      <c r="E84" s="437"/>
      <c r="F84" s="437"/>
      <c r="G84" s="437"/>
      <c r="H84" s="437"/>
      <c r="I84" s="438"/>
      <c r="J84" s="143"/>
      <c r="K84" s="143"/>
      <c r="L84" s="143"/>
      <c r="M84" s="143"/>
      <c r="N84" s="144"/>
      <c r="O84" s="128"/>
      <c r="P84" s="128"/>
      <c r="Q84" s="124"/>
      <c r="R84" s="124"/>
      <c r="S84" s="124"/>
      <c r="T84" s="166"/>
      <c r="U84" s="124"/>
      <c r="V84" s="124"/>
      <c r="W84" s="124"/>
      <c r="X84" s="146"/>
      <c r="Y84" s="124"/>
      <c r="Z84" s="124"/>
      <c r="AA84" s="124"/>
      <c r="AB84" s="124"/>
      <c r="AC84" s="124"/>
      <c r="AD84" s="124"/>
      <c r="AE84" s="124"/>
      <c r="AF84" s="124"/>
      <c r="AG84" s="166"/>
      <c r="AH84" s="124"/>
      <c r="AI84" s="124"/>
      <c r="AJ84" s="124"/>
      <c r="AK84" s="146"/>
      <c r="AL84" s="124"/>
      <c r="AM84" s="124"/>
      <c r="AN84" s="124"/>
      <c r="AO84" s="128"/>
      <c r="AP84" s="140"/>
      <c r="AQ84" s="141"/>
      <c r="AR84" s="125"/>
      <c r="AS84" s="125"/>
      <c r="AT84" s="125"/>
      <c r="AU84" s="125"/>
      <c r="AV84" s="421"/>
      <c r="AW84" s="422"/>
      <c r="AX84" s="422"/>
      <c r="AY84" s="422"/>
      <c r="AZ84" s="422"/>
      <c r="BA84" s="423"/>
      <c r="BB84" s="313"/>
      <c r="BC84" s="312"/>
      <c r="BD84" s="312"/>
      <c r="BE84" s="19"/>
    </row>
    <row r="85" spans="1:57" ht="21" customHeight="1" thickBot="1">
      <c r="A85" s="98"/>
      <c r="B85" s="98"/>
      <c r="C85" s="98"/>
      <c r="D85" s="98"/>
      <c r="E85" s="98"/>
      <c r="F85" s="98"/>
      <c r="G85" s="98"/>
      <c r="H85" s="98"/>
      <c r="I85" s="98"/>
      <c r="J85" s="124"/>
      <c r="K85" s="124"/>
      <c r="L85" s="326"/>
      <c r="M85" s="326"/>
      <c r="N85" s="328"/>
      <c r="O85" s="154">
        <v>5</v>
      </c>
      <c r="P85" s="154"/>
      <c r="Q85" s="155"/>
      <c r="R85" s="155"/>
      <c r="S85" s="155"/>
      <c r="T85" s="166"/>
      <c r="U85" s="124"/>
      <c r="V85" s="124"/>
      <c r="W85" s="124"/>
      <c r="X85" s="146"/>
      <c r="Y85" s="166"/>
      <c r="Z85" s="124"/>
      <c r="AA85" s="124"/>
      <c r="AB85" s="146"/>
      <c r="AC85" s="124"/>
      <c r="AD85" s="124"/>
      <c r="AE85" s="124"/>
      <c r="AF85" s="124"/>
      <c r="AG85" s="166"/>
      <c r="AH85" s="124"/>
      <c r="AI85" s="124"/>
      <c r="AJ85" s="124"/>
      <c r="AK85" s="146"/>
      <c r="AL85" s="155"/>
      <c r="AM85" s="155"/>
      <c r="AN85" s="155"/>
      <c r="AO85" s="154"/>
      <c r="AP85" s="157">
        <v>0</v>
      </c>
      <c r="AQ85" s="339" t="s">
        <v>126</v>
      </c>
      <c r="AR85" s="339"/>
      <c r="AS85" s="339"/>
      <c r="AT85" s="124"/>
      <c r="AU85" s="124"/>
      <c r="AV85" s="98"/>
      <c r="AW85" s="98"/>
      <c r="AX85" s="98"/>
      <c r="AY85" s="98"/>
      <c r="AZ85" s="98"/>
      <c r="BA85" s="98"/>
      <c r="BB85" s="98"/>
      <c r="BC85" s="98"/>
      <c r="BD85" s="98"/>
      <c r="BE85" s="5"/>
    </row>
    <row r="86" spans="1:57" ht="21" customHeight="1" thickTop="1">
      <c r="A86" s="98"/>
      <c r="B86" s="98"/>
      <c r="C86" s="98"/>
      <c r="D86" s="98"/>
      <c r="E86" s="98"/>
      <c r="F86" s="98"/>
      <c r="G86" s="98"/>
      <c r="H86" s="98"/>
      <c r="I86" s="98"/>
      <c r="J86" s="131"/>
      <c r="K86" s="124"/>
      <c r="L86" s="326"/>
      <c r="M86" s="326"/>
      <c r="N86" s="327"/>
      <c r="O86" s="127">
        <v>0</v>
      </c>
      <c r="P86" s="128"/>
      <c r="Q86" s="124"/>
      <c r="R86" s="124"/>
      <c r="S86" s="124"/>
      <c r="T86" s="124"/>
      <c r="U86" s="124"/>
      <c r="V86" s="124"/>
      <c r="W86" s="124"/>
      <c r="X86" s="146"/>
      <c r="Y86" s="166"/>
      <c r="Z86" s="124"/>
      <c r="AA86" s="124"/>
      <c r="AB86" s="146"/>
      <c r="AC86" s="124"/>
      <c r="AD86" s="124"/>
      <c r="AE86" s="124"/>
      <c r="AF86" s="124"/>
      <c r="AG86" s="166"/>
      <c r="AH86" s="124"/>
      <c r="AI86" s="124"/>
      <c r="AJ86" s="124"/>
      <c r="AK86" s="124"/>
      <c r="AL86" s="124"/>
      <c r="AM86" s="124"/>
      <c r="AN86" s="124"/>
      <c r="AO86" s="128"/>
      <c r="AP86" s="158">
        <v>0</v>
      </c>
      <c r="AQ86" s="339"/>
      <c r="AR86" s="339"/>
      <c r="AS86" s="339"/>
      <c r="AT86" s="131"/>
      <c r="AU86" s="131"/>
      <c r="AV86" s="98"/>
      <c r="AW86" s="98"/>
      <c r="AX86" s="98"/>
      <c r="AY86" s="98"/>
      <c r="AZ86" s="98"/>
      <c r="BA86" s="98"/>
      <c r="BB86" s="98"/>
      <c r="BC86" s="98"/>
      <c r="BD86" s="98"/>
      <c r="BE86" s="5"/>
    </row>
    <row r="87" spans="1:57" ht="21" customHeight="1" thickBot="1">
      <c r="A87" s="303" t="s">
        <v>22</v>
      </c>
      <c r="B87" s="304"/>
      <c r="C87" s="304"/>
      <c r="D87" s="305" t="s">
        <v>101</v>
      </c>
      <c r="E87" s="306"/>
      <c r="F87" s="306"/>
      <c r="G87" s="306"/>
      <c r="H87" s="306"/>
      <c r="I87" s="307"/>
      <c r="J87" s="133"/>
      <c r="K87" s="133"/>
      <c r="L87" s="133"/>
      <c r="M87" s="134"/>
      <c r="N87" s="135"/>
      <c r="O87" s="127"/>
      <c r="P87" s="128"/>
      <c r="Q87" s="124"/>
      <c r="R87" s="124"/>
      <c r="S87" s="124"/>
      <c r="T87" s="124"/>
      <c r="U87" s="124"/>
      <c r="V87" s="124"/>
      <c r="W87" s="124"/>
      <c r="X87" s="146"/>
      <c r="Y87" s="166"/>
      <c r="Z87" s="124"/>
      <c r="AA87" s="124"/>
      <c r="AB87" s="146"/>
      <c r="AC87" s="124"/>
      <c r="AD87" s="124"/>
      <c r="AE87" s="124"/>
      <c r="AF87" s="124"/>
      <c r="AG87" s="166"/>
      <c r="AH87" s="124"/>
      <c r="AI87" s="124"/>
      <c r="AJ87" s="124"/>
      <c r="AK87" s="124"/>
      <c r="AL87" s="124"/>
      <c r="AM87" s="124"/>
      <c r="AN87" s="124"/>
      <c r="AO87" s="128"/>
      <c r="AP87" s="128"/>
      <c r="AQ87" s="159"/>
      <c r="AR87" s="155"/>
      <c r="AS87" s="160"/>
      <c r="AT87" s="160"/>
      <c r="AU87" s="160"/>
      <c r="AV87" s="413" t="s">
        <v>106</v>
      </c>
      <c r="AW87" s="414"/>
      <c r="AX87" s="414"/>
      <c r="AY87" s="414"/>
      <c r="AZ87" s="414"/>
      <c r="BA87" s="415"/>
      <c r="BB87" s="311" t="s">
        <v>20</v>
      </c>
      <c r="BC87" s="312"/>
      <c r="BD87" s="312"/>
      <c r="BE87" s="19"/>
    </row>
    <row r="88" spans="1:57" ht="21" customHeight="1" thickTop="1">
      <c r="A88" s="304"/>
      <c r="B88" s="304"/>
      <c r="C88" s="304"/>
      <c r="D88" s="308"/>
      <c r="E88" s="309"/>
      <c r="F88" s="309"/>
      <c r="G88" s="309"/>
      <c r="H88" s="309"/>
      <c r="I88" s="310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38"/>
      <c r="V88" s="171"/>
      <c r="W88" s="124"/>
      <c r="X88" s="146"/>
      <c r="Y88" s="164"/>
      <c r="Z88" s="128"/>
      <c r="AA88" s="124"/>
      <c r="AB88" s="146"/>
      <c r="AC88" s="124"/>
      <c r="AD88" s="124"/>
      <c r="AE88" s="128"/>
      <c r="AF88" s="128"/>
      <c r="AG88" s="166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416"/>
      <c r="AW88" s="417"/>
      <c r="AX88" s="417"/>
      <c r="AY88" s="417"/>
      <c r="AZ88" s="417"/>
      <c r="BA88" s="418"/>
      <c r="BB88" s="313"/>
      <c r="BC88" s="312"/>
      <c r="BD88" s="312"/>
      <c r="BE88" s="19"/>
    </row>
    <row r="89" spans="1:57" ht="21" customHeight="1" thickBot="1">
      <c r="A89" s="98"/>
      <c r="B89" s="98"/>
      <c r="C89" s="98"/>
      <c r="D89" s="98"/>
      <c r="E89" s="98"/>
      <c r="F89" s="98"/>
      <c r="G89" s="98"/>
      <c r="H89" s="98"/>
      <c r="I89" s="98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38"/>
      <c r="U89" s="138"/>
      <c r="V89" s="326"/>
      <c r="W89" s="326"/>
      <c r="X89" s="328"/>
      <c r="Y89" s="167">
        <v>3</v>
      </c>
      <c r="Z89" s="154"/>
      <c r="AA89" s="155"/>
      <c r="AB89" s="188">
        <v>2</v>
      </c>
      <c r="AC89" s="189">
        <v>0</v>
      </c>
      <c r="AD89" s="133"/>
      <c r="AE89" s="130"/>
      <c r="AF89" s="128">
        <v>2</v>
      </c>
      <c r="AG89" s="336"/>
      <c r="AH89" s="330"/>
      <c r="AI89" s="330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98"/>
      <c r="AW89" s="98"/>
      <c r="AX89" s="98"/>
      <c r="AY89" s="98"/>
      <c r="AZ89" s="98"/>
      <c r="BA89" s="98"/>
      <c r="BB89" s="98"/>
      <c r="BC89" s="98"/>
      <c r="BD89" s="98"/>
      <c r="BE89" s="5"/>
    </row>
    <row r="90" spans="1:57" ht="21" customHeight="1" thickTop="1">
      <c r="A90" s="98"/>
      <c r="B90" s="98"/>
      <c r="C90" s="98"/>
      <c r="D90" s="98"/>
      <c r="E90" s="98"/>
      <c r="F90" s="98"/>
      <c r="G90" s="98"/>
      <c r="H90" s="98"/>
      <c r="I90" s="98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31"/>
      <c r="U90" s="138"/>
      <c r="V90" s="326"/>
      <c r="W90" s="326"/>
      <c r="X90" s="327"/>
      <c r="Y90" s="127">
        <v>0</v>
      </c>
      <c r="Z90" s="128"/>
      <c r="AA90" s="326" t="s">
        <v>117</v>
      </c>
      <c r="AB90" s="326"/>
      <c r="AC90" s="333"/>
      <c r="AD90" s="333"/>
      <c r="AE90" s="132"/>
      <c r="AF90" s="152">
        <v>0</v>
      </c>
      <c r="AG90" s="335"/>
      <c r="AH90" s="330"/>
      <c r="AI90" s="330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98"/>
      <c r="AW90" s="98"/>
      <c r="AX90" s="98"/>
      <c r="AY90" s="98"/>
      <c r="AZ90" s="98"/>
      <c r="BA90" s="98"/>
      <c r="BB90" s="98"/>
      <c r="BC90" s="98"/>
      <c r="BD90" s="98"/>
      <c r="BE90" s="5"/>
    </row>
    <row r="91" spans="1:57" ht="21" customHeight="1" thickBot="1">
      <c r="A91" s="303" t="s">
        <v>28</v>
      </c>
      <c r="B91" s="304"/>
      <c r="C91" s="304"/>
      <c r="D91" s="305" t="s">
        <v>50</v>
      </c>
      <c r="E91" s="306"/>
      <c r="F91" s="306"/>
      <c r="G91" s="306"/>
      <c r="H91" s="306"/>
      <c r="I91" s="307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38"/>
      <c r="U91" s="138"/>
      <c r="V91" s="138"/>
      <c r="W91" s="136"/>
      <c r="X91" s="129"/>
      <c r="Y91" s="127"/>
      <c r="Z91" s="128"/>
      <c r="AA91" s="326" t="s">
        <v>105</v>
      </c>
      <c r="AB91" s="326"/>
      <c r="AC91" s="326"/>
      <c r="AD91" s="326"/>
      <c r="AE91" s="128"/>
      <c r="AF91" s="140"/>
      <c r="AG91" s="137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314" t="s">
        <v>116</v>
      </c>
      <c r="AW91" s="315"/>
      <c r="AX91" s="315"/>
      <c r="AY91" s="315"/>
      <c r="AZ91" s="315"/>
      <c r="BA91" s="316"/>
      <c r="BB91" s="311" t="s">
        <v>24</v>
      </c>
      <c r="BC91" s="312"/>
      <c r="BD91" s="312"/>
      <c r="BE91" s="19"/>
    </row>
    <row r="92" spans="1:57" ht="21" customHeight="1" thickTop="1">
      <c r="A92" s="304"/>
      <c r="B92" s="304"/>
      <c r="C92" s="304"/>
      <c r="D92" s="308"/>
      <c r="E92" s="309"/>
      <c r="F92" s="309"/>
      <c r="G92" s="309"/>
      <c r="H92" s="309"/>
      <c r="I92" s="310"/>
      <c r="J92" s="125"/>
      <c r="K92" s="125"/>
      <c r="L92" s="125"/>
      <c r="M92" s="125"/>
      <c r="N92" s="126"/>
      <c r="O92" s="127"/>
      <c r="P92" s="128"/>
      <c r="Q92" s="124"/>
      <c r="R92" s="124"/>
      <c r="S92" s="124"/>
      <c r="T92" s="136"/>
      <c r="U92" s="136"/>
      <c r="V92" s="136"/>
      <c r="W92" s="136"/>
      <c r="X92" s="129"/>
      <c r="Y92" s="124"/>
      <c r="Z92" s="124"/>
      <c r="AA92" s="131"/>
      <c r="AB92" s="131"/>
      <c r="AC92" s="131"/>
      <c r="AD92" s="131"/>
      <c r="AE92" s="124"/>
      <c r="AF92" s="124"/>
      <c r="AG92" s="137"/>
      <c r="AH92" s="124"/>
      <c r="AI92" s="124"/>
      <c r="AJ92" s="124"/>
      <c r="AK92" s="124"/>
      <c r="AL92" s="124"/>
      <c r="AM92" s="124"/>
      <c r="AN92" s="124"/>
      <c r="AO92" s="128"/>
      <c r="AP92" s="128"/>
      <c r="AQ92" s="145"/>
      <c r="AR92" s="143"/>
      <c r="AS92" s="143"/>
      <c r="AT92" s="143"/>
      <c r="AU92" s="143"/>
      <c r="AV92" s="317"/>
      <c r="AW92" s="318"/>
      <c r="AX92" s="318"/>
      <c r="AY92" s="318"/>
      <c r="AZ92" s="318"/>
      <c r="BA92" s="319"/>
      <c r="BB92" s="313"/>
      <c r="BC92" s="312"/>
      <c r="BD92" s="312"/>
      <c r="BE92" s="19"/>
    </row>
    <row r="93" spans="1:57" ht="21" customHeight="1" thickBot="1">
      <c r="A93" s="98"/>
      <c r="B93" s="98"/>
      <c r="C93" s="98"/>
      <c r="D93" s="98"/>
      <c r="E93" s="98"/>
      <c r="F93" s="98"/>
      <c r="G93" s="98"/>
      <c r="H93" s="98"/>
      <c r="I93" s="98"/>
      <c r="J93" s="124"/>
      <c r="K93" s="124"/>
      <c r="L93" s="326"/>
      <c r="M93" s="326"/>
      <c r="N93" s="327"/>
      <c r="O93" s="127">
        <v>1</v>
      </c>
      <c r="P93" s="128"/>
      <c r="Q93" s="124"/>
      <c r="R93" s="124"/>
      <c r="S93" s="124"/>
      <c r="T93" s="136"/>
      <c r="U93" s="136"/>
      <c r="V93" s="136"/>
      <c r="W93" s="136"/>
      <c r="X93" s="129"/>
      <c r="Y93" s="124"/>
      <c r="Z93" s="124"/>
      <c r="AA93" s="131"/>
      <c r="AB93" s="131"/>
      <c r="AC93" s="131"/>
      <c r="AD93" s="131"/>
      <c r="AE93" s="136"/>
      <c r="AF93" s="124"/>
      <c r="AG93" s="137"/>
      <c r="AH93" s="124"/>
      <c r="AI93" s="124"/>
      <c r="AJ93" s="124"/>
      <c r="AK93" s="124"/>
      <c r="AL93" s="124"/>
      <c r="AM93" s="124"/>
      <c r="AN93" s="124"/>
      <c r="AO93" s="128"/>
      <c r="AP93" s="128">
        <v>1</v>
      </c>
      <c r="AQ93" s="329"/>
      <c r="AR93" s="330"/>
      <c r="AS93" s="330"/>
      <c r="AT93" s="124"/>
      <c r="AU93" s="124"/>
      <c r="AV93" s="98"/>
      <c r="AW93" s="98"/>
      <c r="AX93" s="98"/>
      <c r="AY93" s="98"/>
      <c r="AZ93" s="98"/>
      <c r="BA93" s="98"/>
      <c r="BB93" s="98"/>
      <c r="BC93" s="98"/>
      <c r="BD93" s="98"/>
      <c r="BE93" s="5"/>
    </row>
    <row r="94" spans="1:57" ht="21" customHeight="1" thickTop="1">
      <c r="A94" s="98"/>
      <c r="B94" s="98"/>
      <c r="C94" s="98"/>
      <c r="D94" s="98"/>
      <c r="E94" s="98"/>
      <c r="F94" s="98"/>
      <c r="G94" s="98"/>
      <c r="H94" s="98"/>
      <c r="I94" s="98"/>
      <c r="J94" s="131"/>
      <c r="K94" s="124"/>
      <c r="L94" s="326"/>
      <c r="M94" s="326"/>
      <c r="N94" s="328"/>
      <c r="O94" s="148">
        <v>2</v>
      </c>
      <c r="P94" s="148"/>
      <c r="Q94" s="143"/>
      <c r="R94" s="143"/>
      <c r="S94" s="143"/>
      <c r="T94" s="166"/>
      <c r="U94" s="124"/>
      <c r="V94" s="124"/>
      <c r="W94" s="124"/>
      <c r="X94" s="129"/>
      <c r="Y94" s="124"/>
      <c r="Z94" s="136"/>
      <c r="AA94" s="124"/>
      <c r="AB94" s="124"/>
      <c r="AC94" s="124"/>
      <c r="AD94" s="124"/>
      <c r="AE94" s="136"/>
      <c r="AF94" s="124"/>
      <c r="AG94" s="137"/>
      <c r="AH94" s="124"/>
      <c r="AI94" s="124"/>
      <c r="AJ94" s="124"/>
      <c r="AK94" s="124"/>
      <c r="AL94" s="150"/>
      <c r="AM94" s="151"/>
      <c r="AN94" s="151"/>
      <c r="AO94" s="148"/>
      <c r="AP94" s="152">
        <v>0</v>
      </c>
      <c r="AQ94" s="335"/>
      <c r="AR94" s="330"/>
      <c r="AS94" s="330"/>
      <c r="AT94" s="131"/>
      <c r="AU94" s="131"/>
      <c r="AV94" s="98"/>
      <c r="AW94" s="98"/>
      <c r="AX94" s="98"/>
      <c r="AY94" s="98"/>
      <c r="AZ94" s="98"/>
      <c r="BA94" s="98"/>
      <c r="BB94" s="98"/>
      <c r="BC94" s="98"/>
      <c r="BD94" s="98"/>
      <c r="BE94" s="5"/>
    </row>
    <row r="95" spans="1:57" ht="21" customHeight="1" thickBot="1">
      <c r="A95" s="303" t="s">
        <v>29</v>
      </c>
      <c r="B95" s="304"/>
      <c r="C95" s="304"/>
      <c r="D95" s="305" t="s">
        <v>56</v>
      </c>
      <c r="E95" s="306"/>
      <c r="F95" s="306"/>
      <c r="G95" s="306"/>
      <c r="H95" s="306"/>
      <c r="I95" s="307"/>
      <c r="J95" s="155"/>
      <c r="K95" s="155"/>
      <c r="L95" s="155"/>
      <c r="M95" s="160"/>
      <c r="N95" s="161"/>
      <c r="O95" s="128"/>
      <c r="P95" s="128"/>
      <c r="Q95" s="124"/>
      <c r="R95" s="124"/>
      <c r="S95" s="124"/>
      <c r="T95" s="166"/>
      <c r="U95" s="124"/>
      <c r="V95" s="124"/>
      <c r="W95" s="124"/>
      <c r="X95" s="129"/>
      <c r="Y95" s="124"/>
      <c r="Z95" s="136"/>
      <c r="AA95" s="124"/>
      <c r="AB95" s="124"/>
      <c r="AC95" s="124"/>
      <c r="AD95" s="124"/>
      <c r="AE95" s="136"/>
      <c r="AF95" s="124"/>
      <c r="AG95" s="137"/>
      <c r="AH95" s="124"/>
      <c r="AI95" s="124"/>
      <c r="AJ95" s="124"/>
      <c r="AK95" s="124"/>
      <c r="AL95" s="137"/>
      <c r="AM95" s="139"/>
      <c r="AN95" s="139"/>
      <c r="AO95" s="128"/>
      <c r="AP95" s="140"/>
      <c r="AQ95" s="142"/>
      <c r="AR95" s="133"/>
      <c r="AS95" s="134"/>
      <c r="AT95" s="134"/>
      <c r="AU95" s="134"/>
      <c r="AV95" s="314" t="s">
        <v>107</v>
      </c>
      <c r="AW95" s="315"/>
      <c r="AX95" s="315"/>
      <c r="AY95" s="315"/>
      <c r="AZ95" s="315"/>
      <c r="BA95" s="316"/>
      <c r="BB95" s="311" t="s">
        <v>25</v>
      </c>
      <c r="BC95" s="312"/>
      <c r="BD95" s="312"/>
      <c r="BE95" s="19"/>
    </row>
    <row r="96" spans="1:57" ht="21" customHeight="1" thickTop="1">
      <c r="A96" s="304"/>
      <c r="B96" s="304"/>
      <c r="C96" s="304"/>
      <c r="D96" s="308"/>
      <c r="E96" s="309"/>
      <c r="F96" s="309"/>
      <c r="G96" s="309"/>
      <c r="H96" s="309"/>
      <c r="I96" s="310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64"/>
      <c r="U96" s="128"/>
      <c r="V96" s="124"/>
      <c r="W96" s="124"/>
      <c r="X96" s="129"/>
      <c r="Y96" s="124"/>
      <c r="Z96" s="124"/>
      <c r="AA96" s="124"/>
      <c r="AB96" s="124"/>
      <c r="AC96" s="166"/>
      <c r="AD96" s="124"/>
      <c r="AE96" s="124"/>
      <c r="AF96" s="124"/>
      <c r="AG96" s="137"/>
      <c r="AH96" s="124"/>
      <c r="AI96" s="124"/>
      <c r="AJ96" s="128"/>
      <c r="AK96" s="140"/>
      <c r="AL96" s="137"/>
      <c r="AM96" s="136"/>
      <c r="AN96" s="124"/>
      <c r="AO96" s="124"/>
      <c r="AP96" s="124"/>
      <c r="AQ96" s="124"/>
      <c r="AR96" s="124"/>
      <c r="AS96" s="124"/>
      <c r="AT96" s="124"/>
      <c r="AU96" s="124"/>
      <c r="AV96" s="317"/>
      <c r="AW96" s="318"/>
      <c r="AX96" s="318"/>
      <c r="AY96" s="318"/>
      <c r="AZ96" s="318"/>
      <c r="BA96" s="319"/>
      <c r="BB96" s="313"/>
      <c r="BC96" s="312"/>
      <c r="BD96" s="312"/>
      <c r="BE96" s="19"/>
    </row>
    <row r="97" spans="1:57" ht="21" customHeight="1" thickBot="1">
      <c r="A97" s="98"/>
      <c r="B97" s="98"/>
      <c r="C97" s="98"/>
      <c r="D97" s="98"/>
      <c r="E97" s="98"/>
      <c r="F97" s="98"/>
      <c r="G97" s="98"/>
      <c r="H97" s="98"/>
      <c r="I97" s="98"/>
      <c r="J97" s="124"/>
      <c r="K97" s="124"/>
      <c r="L97" s="124"/>
      <c r="M97" s="124"/>
      <c r="N97" s="124"/>
      <c r="O97" s="124"/>
      <c r="P97" s="124"/>
      <c r="Q97" s="326"/>
      <c r="R97" s="326"/>
      <c r="S97" s="326"/>
      <c r="T97" s="167">
        <v>2</v>
      </c>
      <c r="U97" s="154"/>
      <c r="V97" s="155"/>
      <c r="W97" s="155"/>
      <c r="X97" s="156"/>
      <c r="Y97" s="124"/>
      <c r="Z97" s="124"/>
      <c r="AA97" s="124"/>
      <c r="AB97" s="190">
        <v>1</v>
      </c>
      <c r="AC97" s="191">
        <v>3</v>
      </c>
      <c r="AD97" s="155"/>
      <c r="AE97" s="124"/>
      <c r="AF97" s="124"/>
      <c r="AG97" s="137"/>
      <c r="AH97" s="124"/>
      <c r="AI97" s="124"/>
      <c r="AJ97" s="128"/>
      <c r="AK97" s="140">
        <v>0</v>
      </c>
      <c r="AL97" s="331"/>
      <c r="AM97" s="330"/>
      <c r="AN97" s="330"/>
      <c r="AO97" s="124"/>
      <c r="AP97" s="124"/>
      <c r="AQ97" s="124"/>
      <c r="AR97" s="124"/>
      <c r="AS97" s="124"/>
      <c r="AT97" s="124"/>
      <c r="AU97" s="124"/>
      <c r="AV97" s="98"/>
      <c r="AW97" s="98"/>
      <c r="AX97" s="98"/>
      <c r="AY97" s="98"/>
      <c r="AZ97" s="98"/>
      <c r="BA97" s="98"/>
      <c r="BB97" s="98"/>
      <c r="BC97" s="98"/>
      <c r="BD97" s="98"/>
      <c r="BE97" s="5"/>
    </row>
    <row r="98" spans="1:57" ht="21" customHeight="1" thickTop="1">
      <c r="A98" s="98"/>
      <c r="B98" s="98"/>
      <c r="C98" s="98"/>
      <c r="D98" s="98"/>
      <c r="E98" s="98"/>
      <c r="F98" s="98"/>
      <c r="G98" s="98"/>
      <c r="H98" s="98"/>
      <c r="I98" s="98"/>
      <c r="J98" s="124"/>
      <c r="K98" s="124"/>
      <c r="L98" s="124"/>
      <c r="M98" s="124"/>
      <c r="N98" s="124"/>
      <c r="O98" s="131"/>
      <c r="P98" s="131"/>
      <c r="Q98" s="326"/>
      <c r="R98" s="326"/>
      <c r="S98" s="327"/>
      <c r="T98" s="127">
        <v>1</v>
      </c>
      <c r="U98" s="128"/>
      <c r="V98" s="124"/>
      <c r="W98" s="124"/>
      <c r="X98" s="124"/>
      <c r="Y98" s="124"/>
      <c r="Z98" s="124"/>
      <c r="AA98" s="332" t="s">
        <v>118</v>
      </c>
      <c r="AB98" s="333"/>
      <c r="AC98" s="326"/>
      <c r="AD98" s="326"/>
      <c r="AE98" s="166"/>
      <c r="AF98" s="124"/>
      <c r="AG98" s="143"/>
      <c r="AH98" s="143"/>
      <c r="AI98" s="143"/>
      <c r="AJ98" s="148"/>
      <c r="AK98" s="158">
        <v>2</v>
      </c>
      <c r="AL98" s="330"/>
      <c r="AM98" s="330"/>
      <c r="AN98" s="330"/>
      <c r="AO98" s="131"/>
      <c r="AP98" s="131"/>
      <c r="AQ98" s="124"/>
      <c r="AR98" s="124"/>
      <c r="AS98" s="124"/>
      <c r="AT98" s="124"/>
      <c r="AU98" s="124"/>
      <c r="AV98" s="98"/>
      <c r="AW98" s="98"/>
      <c r="AX98" s="98"/>
      <c r="AY98" s="98"/>
      <c r="AZ98" s="98"/>
      <c r="BA98" s="98"/>
      <c r="BB98" s="98"/>
      <c r="BC98" s="98"/>
      <c r="BD98" s="98"/>
      <c r="BE98" s="5"/>
    </row>
    <row r="99" spans="1:57" ht="21" customHeight="1">
      <c r="A99" s="303" t="s">
        <v>31</v>
      </c>
      <c r="B99" s="304"/>
      <c r="C99" s="304"/>
      <c r="D99" s="305" t="s">
        <v>102</v>
      </c>
      <c r="E99" s="306"/>
      <c r="F99" s="306"/>
      <c r="G99" s="306"/>
      <c r="H99" s="306"/>
      <c r="I99" s="307"/>
      <c r="J99" s="124"/>
      <c r="K99" s="124"/>
      <c r="L99" s="124"/>
      <c r="M99" s="124"/>
      <c r="N99" s="124"/>
      <c r="O99" s="131"/>
      <c r="P99" s="131"/>
      <c r="Q99" s="131"/>
      <c r="R99" s="124"/>
      <c r="S99" s="129"/>
      <c r="T99" s="127"/>
      <c r="U99" s="128"/>
      <c r="V99" s="124"/>
      <c r="W99" s="124"/>
      <c r="X99" s="124"/>
      <c r="Y99" s="124"/>
      <c r="Z99" s="124"/>
      <c r="AA99" s="334" t="s">
        <v>105</v>
      </c>
      <c r="AB99" s="326"/>
      <c r="AC99" s="326"/>
      <c r="AD99" s="326"/>
      <c r="AE99" s="166"/>
      <c r="AF99" s="124"/>
      <c r="AG99" s="124"/>
      <c r="AH99" s="124"/>
      <c r="AI99" s="124"/>
      <c r="AJ99" s="128"/>
      <c r="AK99" s="165"/>
      <c r="AL99" s="124"/>
      <c r="AM99" s="124"/>
      <c r="AN99" s="131"/>
      <c r="AO99" s="131"/>
      <c r="AP99" s="131"/>
      <c r="AQ99" s="124"/>
      <c r="AR99" s="124"/>
      <c r="AS99" s="124"/>
      <c r="AT99" s="124"/>
      <c r="AU99" s="124"/>
      <c r="AV99" s="314" t="s">
        <v>47</v>
      </c>
      <c r="AW99" s="315"/>
      <c r="AX99" s="315"/>
      <c r="AY99" s="315"/>
      <c r="AZ99" s="315"/>
      <c r="BA99" s="316"/>
      <c r="BB99" s="311" t="s">
        <v>26</v>
      </c>
      <c r="BC99" s="312"/>
      <c r="BD99" s="312"/>
      <c r="BE99" s="19"/>
    </row>
    <row r="100" spans="1:57" ht="21" customHeight="1">
      <c r="A100" s="304"/>
      <c r="B100" s="304"/>
      <c r="C100" s="304"/>
      <c r="D100" s="308"/>
      <c r="E100" s="309"/>
      <c r="F100" s="309"/>
      <c r="G100" s="309"/>
      <c r="H100" s="309"/>
      <c r="I100" s="310"/>
      <c r="J100" s="125"/>
      <c r="K100" s="125"/>
      <c r="L100" s="125"/>
      <c r="M100" s="125"/>
      <c r="N100" s="126"/>
      <c r="O100" s="127"/>
      <c r="P100" s="128"/>
      <c r="Q100" s="124"/>
      <c r="R100" s="124"/>
      <c r="S100" s="129"/>
      <c r="T100" s="137"/>
      <c r="U100" s="124"/>
      <c r="V100" s="124"/>
      <c r="W100" s="124"/>
      <c r="X100" s="124"/>
      <c r="Y100" s="124"/>
      <c r="Z100" s="124"/>
      <c r="AA100" s="170"/>
      <c r="AB100" s="169"/>
      <c r="AC100" s="169"/>
      <c r="AD100" s="169"/>
      <c r="AE100" s="192"/>
      <c r="AF100" s="124"/>
      <c r="AG100" s="124"/>
      <c r="AH100" s="124"/>
      <c r="AI100" s="124"/>
      <c r="AJ100" s="124"/>
      <c r="AK100" s="146"/>
      <c r="AL100" s="124"/>
      <c r="AM100" s="124"/>
      <c r="AN100" s="124"/>
      <c r="AO100" s="128"/>
      <c r="AP100" s="140"/>
      <c r="AQ100" s="141"/>
      <c r="AR100" s="125"/>
      <c r="AS100" s="125"/>
      <c r="AT100" s="125"/>
      <c r="AU100" s="125"/>
      <c r="AV100" s="317"/>
      <c r="AW100" s="318"/>
      <c r="AX100" s="318"/>
      <c r="AY100" s="318"/>
      <c r="AZ100" s="318"/>
      <c r="BA100" s="319"/>
      <c r="BB100" s="313"/>
      <c r="BC100" s="312"/>
      <c r="BD100" s="312"/>
      <c r="BE100" s="19"/>
    </row>
    <row r="101" spans="1:57" ht="21" customHeight="1" thickBot="1">
      <c r="A101" s="98"/>
      <c r="B101" s="98"/>
      <c r="C101" s="98"/>
      <c r="D101" s="98"/>
      <c r="E101" s="98"/>
      <c r="F101" s="98"/>
      <c r="G101" s="98"/>
      <c r="H101" s="98"/>
      <c r="I101" s="98"/>
      <c r="J101" s="124"/>
      <c r="K101" s="124"/>
      <c r="L101" s="326"/>
      <c r="M101" s="326"/>
      <c r="N101" s="327"/>
      <c r="O101" s="162">
        <v>3</v>
      </c>
      <c r="P101" s="154"/>
      <c r="Q101" s="155"/>
      <c r="R101" s="155"/>
      <c r="S101" s="156"/>
      <c r="T101" s="137"/>
      <c r="U101" s="124"/>
      <c r="V101" s="124"/>
      <c r="W101" s="124"/>
      <c r="X101" s="124"/>
      <c r="Y101" s="124"/>
      <c r="Z101" s="320" t="s">
        <v>56</v>
      </c>
      <c r="AA101" s="321"/>
      <c r="AB101" s="169"/>
      <c r="AC101" s="169"/>
      <c r="AD101" s="320" t="s">
        <v>108</v>
      </c>
      <c r="AE101" s="321"/>
      <c r="AF101" s="124"/>
      <c r="AG101" s="124"/>
      <c r="AH101" s="124"/>
      <c r="AI101" s="124"/>
      <c r="AJ101" s="124"/>
      <c r="AK101" s="146"/>
      <c r="AL101" s="155"/>
      <c r="AM101" s="155"/>
      <c r="AN101" s="155"/>
      <c r="AO101" s="154"/>
      <c r="AP101" s="157">
        <v>2</v>
      </c>
      <c r="AQ101" s="335"/>
      <c r="AR101" s="330"/>
      <c r="AS101" s="330"/>
      <c r="AT101" s="124"/>
      <c r="AU101" s="124"/>
      <c r="AV101" s="98"/>
      <c r="AW101" s="98"/>
      <c r="AX101" s="98"/>
      <c r="AY101" s="98"/>
      <c r="AZ101" s="98"/>
      <c r="BA101" s="98"/>
      <c r="BB101" s="98"/>
      <c r="BC101" s="98"/>
      <c r="BD101" s="98"/>
      <c r="BE101" s="5"/>
    </row>
    <row r="102" spans="1:57" ht="21" customHeight="1" thickTop="1">
      <c r="A102" s="98"/>
      <c r="B102" s="98"/>
      <c r="C102" s="98"/>
      <c r="D102" s="98"/>
      <c r="E102" s="98"/>
      <c r="F102" s="98"/>
      <c r="G102" s="98"/>
      <c r="H102" s="98"/>
      <c r="I102" s="98"/>
      <c r="J102" s="131"/>
      <c r="K102" s="124"/>
      <c r="L102" s="326"/>
      <c r="M102" s="326"/>
      <c r="N102" s="328"/>
      <c r="O102" s="128">
        <v>4</v>
      </c>
      <c r="P102" s="128"/>
      <c r="Q102" s="124"/>
      <c r="R102" s="124"/>
      <c r="S102" s="124"/>
      <c r="T102" s="124"/>
      <c r="U102" s="124"/>
      <c r="V102" s="124"/>
      <c r="W102" s="124"/>
      <c r="X102" s="124"/>
      <c r="Y102" s="124"/>
      <c r="Z102" s="322"/>
      <c r="AA102" s="323"/>
      <c r="AB102" s="131"/>
      <c r="AC102" s="131"/>
      <c r="AD102" s="322"/>
      <c r="AE102" s="323"/>
      <c r="AF102" s="124"/>
      <c r="AG102" s="124"/>
      <c r="AH102" s="124"/>
      <c r="AI102" s="124"/>
      <c r="AJ102" s="124"/>
      <c r="AK102" s="124"/>
      <c r="AL102" s="124"/>
      <c r="AM102" s="139"/>
      <c r="AN102" s="139"/>
      <c r="AO102" s="128"/>
      <c r="AP102" s="128">
        <v>3</v>
      </c>
      <c r="AQ102" s="329"/>
      <c r="AR102" s="330"/>
      <c r="AS102" s="330"/>
      <c r="AT102" s="131"/>
      <c r="AU102" s="131"/>
      <c r="AV102" s="98"/>
      <c r="AW102" s="98"/>
      <c r="AX102" s="98"/>
      <c r="AY102" s="98"/>
      <c r="AZ102" s="98"/>
      <c r="BA102" s="98"/>
      <c r="BB102" s="98"/>
      <c r="BC102" s="98"/>
      <c r="BD102" s="98"/>
      <c r="BE102" s="5"/>
    </row>
    <row r="103" spans="1:57" ht="21" customHeight="1" thickBot="1">
      <c r="A103" s="303" t="s">
        <v>30</v>
      </c>
      <c r="B103" s="304"/>
      <c r="C103" s="304"/>
      <c r="D103" s="305" t="s">
        <v>103</v>
      </c>
      <c r="E103" s="306"/>
      <c r="F103" s="306"/>
      <c r="G103" s="306"/>
      <c r="H103" s="306"/>
      <c r="I103" s="307"/>
      <c r="J103" s="155"/>
      <c r="K103" s="155"/>
      <c r="L103" s="155"/>
      <c r="M103" s="160"/>
      <c r="N103" s="161"/>
      <c r="O103" s="128"/>
      <c r="P103" s="128"/>
      <c r="Q103" s="124"/>
      <c r="R103" s="124"/>
      <c r="S103" s="124"/>
      <c r="T103" s="124"/>
      <c r="U103" s="124"/>
      <c r="V103" s="124"/>
      <c r="W103" s="124"/>
      <c r="X103" s="124"/>
      <c r="Y103" s="124"/>
      <c r="Z103" s="322"/>
      <c r="AA103" s="323"/>
      <c r="AB103" s="169"/>
      <c r="AC103" s="169"/>
      <c r="AD103" s="322"/>
      <c r="AE103" s="323"/>
      <c r="AF103" s="124"/>
      <c r="AG103" s="124"/>
      <c r="AH103" s="124"/>
      <c r="AI103" s="124"/>
      <c r="AJ103" s="124"/>
      <c r="AK103" s="124"/>
      <c r="AL103" s="124"/>
      <c r="AM103" s="139"/>
      <c r="AN103" s="139"/>
      <c r="AO103" s="128"/>
      <c r="AP103" s="128"/>
      <c r="AQ103" s="159"/>
      <c r="AR103" s="155"/>
      <c r="AS103" s="160"/>
      <c r="AT103" s="160"/>
      <c r="AU103" s="160"/>
      <c r="AV103" s="314" t="s">
        <v>108</v>
      </c>
      <c r="AW103" s="315"/>
      <c r="AX103" s="315"/>
      <c r="AY103" s="315"/>
      <c r="AZ103" s="315"/>
      <c r="BA103" s="316"/>
      <c r="BB103" s="311" t="s">
        <v>27</v>
      </c>
      <c r="BC103" s="312"/>
      <c r="BD103" s="312"/>
      <c r="BE103" s="19"/>
    </row>
    <row r="104" spans="1:57" ht="21" customHeight="1" thickTop="1">
      <c r="A104" s="304"/>
      <c r="B104" s="304"/>
      <c r="C104" s="304"/>
      <c r="D104" s="308"/>
      <c r="E104" s="309"/>
      <c r="F104" s="309"/>
      <c r="G104" s="309"/>
      <c r="H104" s="309"/>
      <c r="I104" s="310"/>
      <c r="J104" s="123"/>
      <c r="K104" s="123"/>
      <c r="L104" s="123"/>
      <c r="M104" s="123"/>
      <c r="N104" s="123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324"/>
      <c r="AA104" s="325"/>
      <c r="AB104" s="169"/>
      <c r="AC104" s="169"/>
      <c r="AD104" s="324"/>
      <c r="AE104" s="325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3"/>
      <c r="AR104" s="123"/>
      <c r="AS104" s="123"/>
      <c r="AT104" s="123"/>
      <c r="AU104" s="123"/>
      <c r="AV104" s="317"/>
      <c r="AW104" s="318"/>
      <c r="AX104" s="318"/>
      <c r="AY104" s="318"/>
      <c r="AZ104" s="318"/>
      <c r="BA104" s="319"/>
      <c r="BB104" s="313"/>
      <c r="BC104" s="312"/>
      <c r="BD104" s="312"/>
      <c r="BE104" s="19"/>
    </row>
    <row r="105" spans="1:57" ht="20.2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8"/>
      <c r="M105" s="88"/>
      <c r="N105" s="88"/>
      <c r="O105" s="88"/>
      <c r="P105" s="88"/>
      <c r="Q105" s="88"/>
      <c r="R105" s="87"/>
      <c r="S105" s="88"/>
      <c r="T105" s="88"/>
      <c r="U105" s="88"/>
      <c r="V105" s="88"/>
      <c r="W105" s="88"/>
      <c r="X105" s="88"/>
      <c r="Y105" s="87"/>
      <c r="Z105" s="169"/>
      <c r="AA105" s="169"/>
      <c r="AB105" s="169"/>
      <c r="AC105" s="169"/>
      <c r="AD105" s="169"/>
      <c r="AE105" s="169"/>
      <c r="AF105" s="88"/>
      <c r="AG105" s="88"/>
      <c r="AH105" s="88"/>
      <c r="AI105" s="88"/>
      <c r="AJ105" s="88"/>
      <c r="AK105" s="88"/>
      <c r="AL105" s="88"/>
      <c r="AM105" s="87"/>
      <c r="AN105" s="87"/>
      <c r="AO105" s="87"/>
      <c r="AP105" s="88"/>
      <c r="AQ105" s="88"/>
      <c r="AR105" s="88"/>
      <c r="AS105" s="88"/>
      <c r="AT105" s="87"/>
      <c r="AU105" s="88"/>
      <c r="AV105" s="88"/>
      <c r="AW105" s="88"/>
      <c r="AX105" s="88"/>
      <c r="AY105" s="88"/>
      <c r="AZ105" s="88"/>
      <c r="BA105" s="87"/>
      <c r="BB105" s="87"/>
      <c r="BC105" s="87"/>
      <c r="BD105" s="87"/>
      <c r="BE105" s="5"/>
    </row>
    <row r="106" spans="10:47" ht="13.5" customHeight="1" hidden="1">
      <c r="J106" s="87"/>
      <c r="K106" s="87"/>
      <c r="L106" s="88"/>
      <c r="M106" s="88"/>
      <c r="N106" s="88"/>
      <c r="O106" s="88"/>
      <c r="P106" s="88"/>
      <c r="Q106" s="88"/>
      <c r="R106" s="87"/>
      <c r="S106" s="88"/>
      <c r="T106" s="88"/>
      <c r="U106" s="88"/>
      <c r="V106" s="88"/>
      <c r="W106" s="88"/>
      <c r="X106" s="88"/>
      <c r="Y106" s="87"/>
      <c r="Z106" s="169"/>
      <c r="AA106" s="169"/>
      <c r="AB106" s="169"/>
      <c r="AC106" s="169"/>
      <c r="AD106" s="169"/>
      <c r="AE106" s="169"/>
      <c r="AF106" s="88"/>
      <c r="AG106" s="88"/>
      <c r="AH106" s="88"/>
      <c r="AI106" s="88"/>
      <c r="AJ106" s="88"/>
      <c r="AK106" s="88"/>
      <c r="AL106" s="88"/>
      <c r="AM106" s="87"/>
      <c r="AN106" s="87"/>
      <c r="AO106" s="87"/>
      <c r="AP106" s="88"/>
      <c r="AQ106" s="88"/>
      <c r="AR106" s="88"/>
      <c r="AS106" s="88"/>
      <c r="AT106" s="87"/>
      <c r="AU106" s="88"/>
    </row>
    <row r="107" ht="13.5" customHeight="1"/>
    <row r="108" spans="1:54" ht="22.5" customHeight="1" thickBot="1">
      <c r="A108" s="193" t="s">
        <v>144</v>
      </c>
      <c r="B108" s="193"/>
      <c r="C108" s="193"/>
      <c r="D108" s="193"/>
      <c r="E108" s="193"/>
      <c r="F108" s="193"/>
      <c r="G108" s="193"/>
      <c r="H108" s="193"/>
      <c r="I108" s="193"/>
      <c r="J108" s="184" t="s">
        <v>145</v>
      </c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449" t="s">
        <v>146</v>
      </c>
      <c r="W108" s="449"/>
      <c r="X108" s="449"/>
      <c r="Y108" s="449"/>
      <c r="Z108" s="449"/>
      <c r="AA108" s="449"/>
      <c r="AB108" s="449"/>
      <c r="AC108" s="449"/>
      <c r="AD108" s="449"/>
      <c r="AE108" s="449"/>
      <c r="AF108" s="449"/>
      <c r="AG108" s="449"/>
      <c r="AH108" s="449"/>
      <c r="AI108" s="449"/>
      <c r="AJ108" s="449"/>
      <c r="AK108" s="449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</row>
    <row r="109" spans="1:54" ht="18" customHeight="1">
      <c r="A109" s="226" t="s">
        <v>127</v>
      </c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8"/>
      <c r="AA109" s="5"/>
      <c r="AB109" s="5"/>
      <c r="AC109" s="226" t="s">
        <v>128</v>
      </c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8"/>
    </row>
    <row r="110" spans="1:54" ht="18" customHeight="1">
      <c r="A110" s="450" t="s">
        <v>113</v>
      </c>
      <c r="B110" s="451"/>
      <c r="C110" s="451"/>
      <c r="D110" s="451"/>
      <c r="E110" s="451"/>
      <c r="F110" s="451"/>
      <c r="G110" s="451"/>
      <c r="H110" s="452"/>
      <c r="I110" s="210">
        <f>SUM(K110:K114)</f>
        <v>4</v>
      </c>
      <c r="J110" s="211"/>
      <c r="K110" s="216">
        <v>2</v>
      </c>
      <c r="L110" s="217"/>
      <c r="M110" s="218" t="s">
        <v>129</v>
      </c>
      <c r="N110" s="218"/>
      <c r="O110" s="217">
        <v>0</v>
      </c>
      <c r="P110" s="219"/>
      <c r="Q110" s="220">
        <f>SUM(O110:O113)</f>
        <v>0</v>
      </c>
      <c r="R110" s="221"/>
      <c r="S110" s="181" t="s">
        <v>143</v>
      </c>
      <c r="T110" s="176"/>
      <c r="U110" s="176"/>
      <c r="V110" s="176"/>
      <c r="W110" s="176"/>
      <c r="X110" s="176"/>
      <c r="Y110" s="176"/>
      <c r="Z110" s="177"/>
      <c r="AA110" s="168"/>
      <c r="AB110" s="168"/>
      <c r="AC110" s="450" t="s">
        <v>111</v>
      </c>
      <c r="AD110" s="451"/>
      <c r="AE110" s="451"/>
      <c r="AF110" s="451"/>
      <c r="AG110" s="451"/>
      <c r="AH110" s="451"/>
      <c r="AI110" s="451"/>
      <c r="AJ110" s="452"/>
      <c r="AK110" s="210">
        <f>SUM(AM110:AM114)</f>
        <v>7</v>
      </c>
      <c r="AL110" s="211"/>
      <c r="AM110" s="216">
        <v>3</v>
      </c>
      <c r="AN110" s="217"/>
      <c r="AO110" s="218" t="s">
        <v>129</v>
      </c>
      <c r="AP110" s="218"/>
      <c r="AQ110" s="217">
        <v>0</v>
      </c>
      <c r="AR110" s="219"/>
      <c r="AS110" s="220">
        <f>SUM(AQ110:AQ113)</f>
        <v>0</v>
      </c>
      <c r="AT110" s="221"/>
      <c r="AU110" s="181" t="s">
        <v>141</v>
      </c>
      <c r="AV110" s="176"/>
      <c r="AW110" s="176"/>
      <c r="AX110" s="176"/>
      <c r="AY110" s="176"/>
      <c r="AZ110" s="176"/>
      <c r="BA110" s="176"/>
      <c r="BB110" s="177"/>
    </row>
    <row r="111" spans="1:54" ht="18" customHeight="1">
      <c r="A111" s="453"/>
      <c r="B111" s="454"/>
      <c r="C111" s="454"/>
      <c r="D111" s="454"/>
      <c r="E111" s="454"/>
      <c r="F111" s="454"/>
      <c r="G111" s="454"/>
      <c r="H111" s="455"/>
      <c r="I111" s="212"/>
      <c r="J111" s="213"/>
      <c r="K111" s="208">
        <v>2</v>
      </c>
      <c r="L111" s="206"/>
      <c r="M111" s="209" t="s">
        <v>130</v>
      </c>
      <c r="N111" s="209"/>
      <c r="O111" s="206">
        <v>0</v>
      </c>
      <c r="P111" s="207"/>
      <c r="Q111" s="222"/>
      <c r="R111" s="223"/>
      <c r="S111" s="178"/>
      <c r="T111" s="179"/>
      <c r="U111" s="179"/>
      <c r="V111" s="179"/>
      <c r="W111" s="179"/>
      <c r="X111" s="179"/>
      <c r="Y111" s="179"/>
      <c r="Z111" s="180"/>
      <c r="AA111" s="168"/>
      <c r="AB111" s="168"/>
      <c r="AC111" s="453"/>
      <c r="AD111" s="454"/>
      <c r="AE111" s="454"/>
      <c r="AF111" s="454"/>
      <c r="AG111" s="454"/>
      <c r="AH111" s="454"/>
      <c r="AI111" s="454"/>
      <c r="AJ111" s="455"/>
      <c r="AK111" s="212"/>
      <c r="AL111" s="213"/>
      <c r="AM111" s="208">
        <v>4</v>
      </c>
      <c r="AN111" s="206"/>
      <c r="AO111" s="209" t="s">
        <v>130</v>
      </c>
      <c r="AP111" s="209"/>
      <c r="AQ111" s="206">
        <v>0</v>
      </c>
      <c r="AR111" s="207"/>
      <c r="AS111" s="222"/>
      <c r="AT111" s="223"/>
      <c r="AU111" s="178"/>
      <c r="AV111" s="179"/>
      <c r="AW111" s="179"/>
      <c r="AX111" s="179"/>
      <c r="AY111" s="179"/>
      <c r="AZ111" s="179"/>
      <c r="BA111" s="179"/>
      <c r="BB111" s="180"/>
    </row>
    <row r="112" spans="1:54" ht="18" customHeight="1">
      <c r="A112" s="453"/>
      <c r="B112" s="454"/>
      <c r="C112" s="454"/>
      <c r="D112" s="454"/>
      <c r="E112" s="454"/>
      <c r="F112" s="454"/>
      <c r="G112" s="454"/>
      <c r="H112" s="455"/>
      <c r="I112" s="212"/>
      <c r="J112" s="213"/>
      <c r="K112" s="208"/>
      <c r="L112" s="206"/>
      <c r="M112" s="209" t="s">
        <v>131</v>
      </c>
      <c r="N112" s="209"/>
      <c r="O112" s="206"/>
      <c r="P112" s="207"/>
      <c r="Q112" s="222"/>
      <c r="R112" s="223"/>
      <c r="S112" s="178"/>
      <c r="T112" s="179"/>
      <c r="U112" s="179"/>
      <c r="V112" s="179"/>
      <c r="W112" s="179"/>
      <c r="X112" s="179"/>
      <c r="Y112" s="179"/>
      <c r="Z112" s="180"/>
      <c r="AA112" s="168"/>
      <c r="AB112" s="168"/>
      <c r="AC112" s="453"/>
      <c r="AD112" s="454"/>
      <c r="AE112" s="454"/>
      <c r="AF112" s="454"/>
      <c r="AG112" s="454"/>
      <c r="AH112" s="454"/>
      <c r="AI112" s="454"/>
      <c r="AJ112" s="455"/>
      <c r="AK112" s="212"/>
      <c r="AL112" s="213"/>
      <c r="AM112" s="208"/>
      <c r="AN112" s="206"/>
      <c r="AO112" s="209" t="s">
        <v>131</v>
      </c>
      <c r="AP112" s="209"/>
      <c r="AQ112" s="206"/>
      <c r="AR112" s="207"/>
      <c r="AS112" s="222"/>
      <c r="AT112" s="223"/>
      <c r="AU112" s="178"/>
      <c r="AV112" s="179"/>
      <c r="AW112" s="179"/>
      <c r="AX112" s="179"/>
      <c r="AY112" s="179"/>
      <c r="AZ112" s="179"/>
      <c r="BA112" s="179"/>
      <c r="BB112" s="180"/>
    </row>
    <row r="113" spans="1:54" ht="18" customHeight="1">
      <c r="A113" s="453"/>
      <c r="B113" s="454"/>
      <c r="C113" s="454"/>
      <c r="D113" s="454"/>
      <c r="E113" s="454"/>
      <c r="F113" s="454"/>
      <c r="G113" s="454"/>
      <c r="H113" s="455"/>
      <c r="I113" s="212"/>
      <c r="J113" s="213"/>
      <c r="K113" s="186"/>
      <c r="L113" s="187"/>
      <c r="M113" s="182" t="s">
        <v>132</v>
      </c>
      <c r="N113" s="182"/>
      <c r="O113" s="187"/>
      <c r="P113" s="183"/>
      <c r="Q113" s="222"/>
      <c r="R113" s="223"/>
      <c r="S113" s="178"/>
      <c r="T113" s="179"/>
      <c r="U113" s="179"/>
      <c r="V113" s="179"/>
      <c r="W113" s="179"/>
      <c r="X113" s="179"/>
      <c r="Y113" s="179"/>
      <c r="Z113" s="180"/>
      <c r="AA113" s="168"/>
      <c r="AB113" s="168"/>
      <c r="AC113" s="453"/>
      <c r="AD113" s="454"/>
      <c r="AE113" s="454"/>
      <c r="AF113" s="454"/>
      <c r="AG113" s="454"/>
      <c r="AH113" s="454"/>
      <c r="AI113" s="454"/>
      <c r="AJ113" s="455"/>
      <c r="AK113" s="212"/>
      <c r="AL113" s="213"/>
      <c r="AM113" s="186"/>
      <c r="AN113" s="187"/>
      <c r="AO113" s="182" t="s">
        <v>132</v>
      </c>
      <c r="AP113" s="182"/>
      <c r="AQ113" s="187"/>
      <c r="AR113" s="183"/>
      <c r="AS113" s="222"/>
      <c r="AT113" s="223"/>
      <c r="AU113" s="178"/>
      <c r="AV113" s="179"/>
      <c r="AW113" s="179"/>
      <c r="AX113" s="179"/>
      <c r="AY113" s="179"/>
      <c r="AZ113" s="179"/>
      <c r="BA113" s="179"/>
      <c r="BB113" s="180"/>
    </row>
    <row r="114" spans="1:54" ht="18" customHeight="1" thickBot="1">
      <c r="A114" s="456"/>
      <c r="B114" s="457"/>
      <c r="C114" s="457"/>
      <c r="D114" s="457"/>
      <c r="E114" s="457"/>
      <c r="F114" s="457"/>
      <c r="G114" s="457"/>
      <c r="H114" s="458"/>
      <c r="I114" s="214"/>
      <c r="J114" s="215"/>
      <c r="K114" s="202"/>
      <c r="L114" s="203"/>
      <c r="M114" s="204" t="s">
        <v>133</v>
      </c>
      <c r="N114" s="204"/>
      <c r="O114" s="203"/>
      <c r="P114" s="205"/>
      <c r="Q114" s="224"/>
      <c r="R114" s="225"/>
      <c r="S114" s="174"/>
      <c r="T114" s="175"/>
      <c r="U114" s="175"/>
      <c r="V114" s="175"/>
      <c r="W114" s="175"/>
      <c r="X114" s="175"/>
      <c r="Y114" s="175"/>
      <c r="Z114" s="172"/>
      <c r="AA114" s="168"/>
      <c r="AB114" s="168"/>
      <c r="AC114" s="456"/>
      <c r="AD114" s="457"/>
      <c r="AE114" s="457"/>
      <c r="AF114" s="457"/>
      <c r="AG114" s="457"/>
      <c r="AH114" s="457"/>
      <c r="AI114" s="457"/>
      <c r="AJ114" s="458"/>
      <c r="AK114" s="214"/>
      <c r="AL114" s="215"/>
      <c r="AM114" s="202"/>
      <c r="AN114" s="203"/>
      <c r="AO114" s="204" t="s">
        <v>133</v>
      </c>
      <c r="AP114" s="204"/>
      <c r="AQ114" s="203"/>
      <c r="AR114" s="205"/>
      <c r="AS114" s="224"/>
      <c r="AT114" s="225"/>
      <c r="AU114" s="174"/>
      <c r="AV114" s="175"/>
      <c r="AW114" s="175"/>
      <c r="AX114" s="175"/>
      <c r="AY114" s="175"/>
      <c r="AZ114" s="175"/>
      <c r="BA114" s="175"/>
      <c r="BB114" s="172"/>
    </row>
    <row r="115" spans="1:54" ht="18" customHeight="1" thickBo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8"/>
      <c r="M115" s="88"/>
      <c r="N115" s="88"/>
      <c r="O115" s="88"/>
      <c r="P115" s="88"/>
      <c r="Q115" s="88"/>
      <c r="R115" s="87"/>
      <c r="S115" s="88"/>
      <c r="T115" s="88"/>
      <c r="U115" s="88"/>
      <c r="V115" s="88"/>
      <c r="W115" s="88"/>
      <c r="X115" s="88"/>
      <c r="Y115" s="87"/>
      <c r="Z115" s="169"/>
      <c r="AA115" s="169"/>
      <c r="AB115" s="169"/>
      <c r="AC115" s="169"/>
      <c r="AD115" s="169"/>
      <c r="AE115" s="169"/>
      <c r="AF115" s="88"/>
      <c r="AG115" s="88"/>
      <c r="AH115" s="88"/>
      <c r="AI115" s="88"/>
      <c r="AJ115" s="88"/>
      <c r="AK115" s="88"/>
      <c r="AL115" s="88"/>
      <c r="AM115" s="87"/>
      <c r="AN115" s="87"/>
      <c r="AO115" s="87"/>
      <c r="AP115" s="88"/>
      <c r="AQ115" s="88"/>
      <c r="AR115" s="88"/>
      <c r="AS115" s="88"/>
      <c r="AT115" s="87"/>
      <c r="AU115" s="88"/>
      <c r="AV115" s="88"/>
      <c r="AW115" s="88"/>
      <c r="AX115" s="88"/>
      <c r="AY115" s="88"/>
      <c r="AZ115" s="88"/>
      <c r="BA115" s="87"/>
      <c r="BB115" s="87"/>
    </row>
    <row r="116" spans="1:54" ht="18" customHeight="1">
      <c r="A116" s="226" t="s">
        <v>134</v>
      </c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8"/>
      <c r="AA116" s="5"/>
      <c r="AB116" s="5"/>
      <c r="AC116" s="226" t="s">
        <v>135</v>
      </c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8"/>
    </row>
    <row r="117" spans="1:54" ht="18" customHeight="1">
      <c r="A117" s="450" t="s">
        <v>115</v>
      </c>
      <c r="B117" s="451"/>
      <c r="C117" s="451"/>
      <c r="D117" s="451"/>
      <c r="E117" s="451"/>
      <c r="F117" s="451"/>
      <c r="G117" s="451"/>
      <c r="H117" s="452"/>
      <c r="I117" s="210">
        <f>SUM(K117:K121)</f>
        <v>5</v>
      </c>
      <c r="J117" s="211"/>
      <c r="K117" s="216">
        <v>3</v>
      </c>
      <c r="L117" s="217"/>
      <c r="M117" s="218" t="s">
        <v>129</v>
      </c>
      <c r="N117" s="218"/>
      <c r="O117" s="217">
        <v>0</v>
      </c>
      <c r="P117" s="219"/>
      <c r="Q117" s="220">
        <f>SUM(O117:O120)</f>
        <v>1</v>
      </c>
      <c r="R117" s="221"/>
      <c r="S117" s="181" t="s">
        <v>139</v>
      </c>
      <c r="T117" s="176"/>
      <c r="U117" s="176"/>
      <c r="V117" s="176"/>
      <c r="W117" s="176"/>
      <c r="X117" s="176"/>
      <c r="Y117" s="176"/>
      <c r="Z117" s="177"/>
      <c r="AA117" s="168"/>
      <c r="AB117" s="168"/>
      <c r="AC117" s="173" t="s">
        <v>147</v>
      </c>
      <c r="AD117" s="194"/>
      <c r="AE117" s="194"/>
      <c r="AF117" s="194"/>
      <c r="AG117" s="194"/>
      <c r="AH117" s="194"/>
      <c r="AI117" s="194"/>
      <c r="AJ117" s="195"/>
      <c r="AK117" s="210">
        <f>SUM(AM117:AM121)</f>
        <v>1</v>
      </c>
      <c r="AL117" s="211"/>
      <c r="AM117" s="216">
        <v>1</v>
      </c>
      <c r="AN117" s="217"/>
      <c r="AO117" s="218" t="s">
        <v>129</v>
      </c>
      <c r="AP117" s="218"/>
      <c r="AQ117" s="217">
        <v>2</v>
      </c>
      <c r="AR117" s="219"/>
      <c r="AS117" s="220">
        <f>SUM(AQ117:AQ120)</f>
        <v>5</v>
      </c>
      <c r="AT117" s="221"/>
      <c r="AU117" s="459" t="s">
        <v>148</v>
      </c>
      <c r="AV117" s="460"/>
      <c r="AW117" s="460"/>
      <c r="AX117" s="460"/>
      <c r="AY117" s="460"/>
      <c r="AZ117" s="460"/>
      <c r="BA117" s="460"/>
      <c r="BB117" s="461"/>
    </row>
    <row r="118" spans="1:54" ht="18" customHeight="1">
      <c r="A118" s="453"/>
      <c r="B118" s="454"/>
      <c r="C118" s="454"/>
      <c r="D118" s="454"/>
      <c r="E118" s="454"/>
      <c r="F118" s="454"/>
      <c r="G118" s="454"/>
      <c r="H118" s="455"/>
      <c r="I118" s="212"/>
      <c r="J118" s="213"/>
      <c r="K118" s="208">
        <v>2</v>
      </c>
      <c r="L118" s="206"/>
      <c r="M118" s="209" t="s">
        <v>130</v>
      </c>
      <c r="N118" s="209"/>
      <c r="O118" s="206">
        <v>1</v>
      </c>
      <c r="P118" s="207"/>
      <c r="Q118" s="222"/>
      <c r="R118" s="223"/>
      <c r="S118" s="178"/>
      <c r="T118" s="179"/>
      <c r="U118" s="179"/>
      <c r="V118" s="179"/>
      <c r="W118" s="179"/>
      <c r="X118" s="179"/>
      <c r="Y118" s="179"/>
      <c r="Z118" s="180"/>
      <c r="AA118" s="168"/>
      <c r="AB118" s="168"/>
      <c r="AC118" s="196"/>
      <c r="AD118" s="197"/>
      <c r="AE118" s="197"/>
      <c r="AF118" s="197"/>
      <c r="AG118" s="197"/>
      <c r="AH118" s="197"/>
      <c r="AI118" s="197"/>
      <c r="AJ118" s="198"/>
      <c r="AK118" s="212"/>
      <c r="AL118" s="213"/>
      <c r="AM118" s="208">
        <v>0</v>
      </c>
      <c r="AN118" s="206"/>
      <c r="AO118" s="209" t="s">
        <v>130</v>
      </c>
      <c r="AP118" s="209"/>
      <c r="AQ118" s="206">
        <v>3</v>
      </c>
      <c r="AR118" s="207"/>
      <c r="AS118" s="222"/>
      <c r="AT118" s="223"/>
      <c r="AU118" s="462"/>
      <c r="AV118" s="463"/>
      <c r="AW118" s="463"/>
      <c r="AX118" s="463"/>
      <c r="AY118" s="463"/>
      <c r="AZ118" s="463"/>
      <c r="BA118" s="463"/>
      <c r="BB118" s="464"/>
    </row>
    <row r="119" spans="1:54" ht="18" customHeight="1">
      <c r="A119" s="453"/>
      <c r="B119" s="454"/>
      <c r="C119" s="454"/>
      <c r="D119" s="454"/>
      <c r="E119" s="454"/>
      <c r="F119" s="454"/>
      <c r="G119" s="454"/>
      <c r="H119" s="455"/>
      <c r="I119" s="212"/>
      <c r="J119" s="213"/>
      <c r="K119" s="208"/>
      <c r="L119" s="206"/>
      <c r="M119" s="209" t="s">
        <v>131</v>
      </c>
      <c r="N119" s="209"/>
      <c r="O119" s="206"/>
      <c r="P119" s="207"/>
      <c r="Q119" s="222"/>
      <c r="R119" s="223"/>
      <c r="S119" s="178"/>
      <c r="T119" s="179"/>
      <c r="U119" s="179"/>
      <c r="V119" s="179"/>
      <c r="W119" s="179"/>
      <c r="X119" s="179"/>
      <c r="Y119" s="179"/>
      <c r="Z119" s="180"/>
      <c r="AA119" s="168"/>
      <c r="AB119" s="168"/>
      <c r="AC119" s="196"/>
      <c r="AD119" s="197"/>
      <c r="AE119" s="197"/>
      <c r="AF119" s="197"/>
      <c r="AG119" s="197"/>
      <c r="AH119" s="197"/>
      <c r="AI119" s="197"/>
      <c r="AJ119" s="198"/>
      <c r="AK119" s="212"/>
      <c r="AL119" s="213"/>
      <c r="AM119" s="208"/>
      <c r="AN119" s="206"/>
      <c r="AO119" s="209" t="s">
        <v>131</v>
      </c>
      <c r="AP119" s="209"/>
      <c r="AQ119" s="206"/>
      <c r="AR119" s="207"/>
      <c r="AS119" s="222"/>
      <c r="AT119" s="223"/>
      <c r="AU119" s="462"/>
      <c r="AV119" s="463"/>
      <c r="AW119" s="463"/>
      <c r="AX119" s="463"/>
      <c r="AY119" s="463"/>
      <c r="AZ119" s="463"/>
      <c r="BA119" s="463"/>
      <c r="BB119" s="464"/>
    </row>
    <row r="120" spans="1:54" ht="18" customHeight="1">
      <c r="A120" s="453"/>
      <c r="B120" s="454"/>
      <c r="C120" s="454"/>
      <c r="D120" s="454"/>
      <c r="E120" s="454"/>
      <c r="F120" s="454"/>
      <c r="G120" s="454"/>
      <c r="H120" s="455"/>
      <c r="I120" s="212"/>
      <c r="J120" s="213"/>
      <c r="K120" s="186"/>
      <c r="L120" s="187"/>
      <c r="M120" s="182" t="s">
        <v>132</v>
      </c>
      <c r="N120" s="182"/>
      <c r="O120" s="187"/>
      <c r="P120" s="183"/>
      <c r="Q120" s="222"/>
      <c r="R120" s="223"/>
      <c r="S120" s="178"/>
      <c r="T120" s="179"/>
      <c r="U120" s="179"/>
      <c r="V120" s="179"/>
      <c r="W120" s="179"/>
      <c r="X120" s="179"/>
      <c r="Y120" s="179"/>
      <c r="Z120" s="180"/>
      <c r="AA120" s="168"/>
      <c r="AB120" s="168"/>
      <c r="AC120" s="196"/>
      <c r="AD120" s="197"/>
      <c r="AE120" s="197"/>
      <c r="AF120" s="197"/>
      <c r="AG120" s="197"/>
      <c r="AH120" s="197"/>
      <c r="AI120" s="197"/>
      <c r="AJ120" s="198"/>
      <c r="AK120" s="212"/>
      <c r="AL120" s="213"/>
      <c r="AM120" s="186"/>
      <c r="AN120" s="187"/>
      <c r="AO120" s="182" t="s">
        <v>132</v>
      </c>
      <c r="AP120" s="182"/>
      <c r="AQ120" s="187"/>
      <c r="AR120" s="183"/>
      <c r="AS120" s="222"/>
      <c r="AT120" s="223"/>
      <c r="AU120" s="462"/>
      <c r="AV120" s="463"/>
      <c r="AW120" s="463"/>
      <c r="AX120" s="463"/>
      <c r="AY120" s="463"/>
      <c r="AZ120" s="463"/>
      <c r="BA120" s="463"/>
      <c r="BB120" s="464"/>
    </row>
    <row r="121" spans="1:54" ht="18" customHeight="1" thickBot="1">
      <c r="A121" s="456"/>
      <c r="B121" s="457"/>
      <c r="C121" s="457"/>
      <c r="D121" s="457"/>
      <c r="E121" s="457"/>
      <c r="F121" s="457"/>
      <c r="G121" s="457"/>
      <c r="H121" s="458"/>
      <c r="I121" s="214"/>
      <c r="J121" s="215"/>
      <c r="K121" s="202"/>
      <c r="L121" s="203"/>
      <c r="M121" s="204" t="s">
        <v>133</v>
      </c>
      <c r="N121" s="204"/>
      <c r="O121" s="203"/>
      <c r="P121" s="205"/>
      <c r="Q121" s="224"/>
      <c r="R121" s="225"/>
      <c r="S121" s="174"/>
      <c r="T121" s="175"/>
      <c r="U121" s="175"/>
      <c r="V121" s="175"/>
      <c r="W121" s="175"/>
      <c r="X121" s="175"/>
      <c r="Y121" s="175"/>
      <c r="Z121" s="172"/>
      <c r="AA121" s="168"/>
      <c r="AB121" s="168"/>
      <c r="AC121" s="199"/>
      <c r="AD121" s="200"/>
      <c r="AE121" s="200"/>
      <c r="AF121" s="200"/>
      <c r="AG121" s="200"/>
      <c r="AH121" s="200"/>
      <c r="AI121" s="200"/>
      <c r="AJ121" s="201"/>
      <c r="AK121" s="214"/>
      <c r="AL121" s="215"/>
      <c r="AM121" s="202"/>
      <c r="AN121" s="203"/>
      <c r="AO121" s="204" t="s">
        <v>133</v>
      </c>
      <c r="AP121" s="204"/>
      <c r="AQ121" s="203"/>
      <c r="AR121" s="205"/>
      <c r="AS121" s="224"/>
      <c r="AT121" s="225"/>
      <c r="AU121" s="465"/>
      <c r="AV121" s="466"/>
      <c r="AW121" s="466"/>
      <c r="AX121" s="466"/>
      <c r="AY121" s="466"/>
      <c r="AZ121" s="466"/>
      <c r="BA121" s="466"/>
      <c r="BB121" s="467"/>
    </row>
    <row r="122" ht="16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</sheetData>
  <sheetProtection formatCells="0"/>
  <mergeCells count="731">
    <mergeCell ref="AX64:BA64"/>
    <mergeCell ref="AX65:BA65"/>
    <mergeCell ref="AX66:BA66"/>
    <mergeCell ref="AX67:BA67"/>
    <mergeCell ref="BB68:BD68"/>
    <mergeCell ref="AN68:AP68"/>
    <mergeCell ref="AQ68:AR68"/>
    <mergeCell ref="AS68:AT68"/>
    <mergeCell ref="AU68:AW68"/>
    <mergeCell ref="AX68:BA68"/>
    <mergeCell ref="B68:H68"/>
    <mergeCell ref="AH68:AI68"/>
    <mergeCell ref="AJ68:AK68"/>
    <mergeCell ref="AL68:AM68"/>
    <mergeCell ref="AQ67:AR67"/>
    <mergeCell ref="AS67:AT67"/>
    <mergeCell ref="AU67:AW67"/>
    <mergeCell ref="BB67:BD67"/>
    <mergeCell ref="AH67:AI67"/>
    <mergeCell ref="AJ67:AK67"/>
    <mergeCell ref="AL67:AM67"/>
    <mergeCell ref="AN67:AP67"/>
    <mergeCell ref="BB65:BD65"/>
    <mergeCell ref="AH66:AI66"/>
    <mergeCell ref="AJ66:AK66"/>
    <mergeCell ref="AL66:AM66"/>
    <mergeCell ref="AN66:AP66"/>
    <mergeCell ref="AQ66:AR66"/>
    <mergeCell ref="AS66:AT66"/>
    <mergeCell ref="AU66:AW66"/>
    <mergeCell ref="BB66:BD66"/>
    <mergeCell ref="AS64:AT64"/>
    <mergeCell ref="AU64:AW64"/>
    <mergeCell ref="BB64:BD64"/>
    <mergeCell ref="AH65:AI65"/>
    <mergeCell ref="AJ65:AK65"/>
    <mergeCell ref="AL65:AM65"/>
    <mergeCell ref="AN65:AP65"/>
    <mergeCell ref="AQ65:AR65"/>
    <mergeCell ref="AS65:AT65"/>
    <mergeCell ref="AU65:AW65"/>
    <mergeCell ref="AS63:AT63"/>
    <mergeCell ref="AU63:AW63"/>
    <mergeCell ref="AX63:BA63"/>
    <mergeCell ref="BB63:BD63"/>
    <mergeCell ref="B65:H65"/>
    <mergeCell ref="B66:H66"/>
    <mergeCell ref="B67:H67"/>
    <mergeCell ref="AQ63:AR63"/>
    <mergeCell ref="B64:H64"/>
    <mergeCell ref="AH64:AI64"/>
    <mergeCell ref="AJ64:AK64"/>
    <mergeCell ref="AL64:AM64"/>
    <mergeCell ref="AN64:AP64"/>
    <mergeCell ref="AQ64:AR64"/>
    <mergeCell ref="A62:J62"/>
    <mergeCell ref="K62:T62"/>
    <mergeCell ref="A63:H63"/>
    <mergeCell ref="I63:M63"/>
    <mergeCell ref="N63:R63"/>
    <mergeCell ref="S63:W63"/>
    <mergeCell ref="AI42:AK42"/>
    <mergeCell ref="AQ101:AS101"/>
    <mergeCell ref="X63:AB63"/>
    <mergeCell ref="AC63:AG63"/>
    <mergeCell ref="AH63:AI63"/>
    <mergeCell ref="AJ63:AK63"/>
    <mergeCell ref="AL63:AM63"/>
    <mergeCell ref="AN63:AP63"/>
    <mergeCell ref="AL81:AN81"/>
    <mergeCell ref="AL82:AN82"/>
    <mergeCell ref="AS42:AV42"/>
    <mergeCell ref="AW42:AY42"/>
    <mergeCell ref="AL43:AM43"/>
    <mergeCell ref="AN43:AO43"/>
    <mergeCell ref="AP43:AR43"/>
    <mergeCell ref="AS43:AV43"/>
    <mergeCell ref="AW43:AY43"/>
    <mergeCell ref="AL42:AM42"/>
    <mergeCell ref="AN42:AO42"/>
    <mergeCell ref="AP42:AR42"/>
    <mergeCell ref="A71:P71"/>
    <mergeCell ref="AN58:AO58"/>
    <mergeCell ref="AP58:AR58"/>
    <mergeCell ref="AN59:AO59"/>
    <mergeCell ref="AL59:AM59"/>
    <mergeCell ref="AP59:AR59"/>
    <mergeCell ref="AC59:AD59"/>
    <mergeCell ref="AE59:AF59"/>
    <mergeCell ref="AG59:AH59"/>
    <mergeCell ref="AI59:AK59"/>
    <mergeCell ref="AC56:AD56"/>
    <mergeCell ref="BB75:BD76"/>
    <mergeCell ref="BB87:BD88"/>
    <mergeCell ref="BB83:BD84"/>
    <mergeCell ref="AS59:AV59"/>
    <mergeCell ref="AW59:AY59"/>
    <mergeCell ref="AL58:AM58"/>
    <mergeCell ref="AP56:AR56"/>
    <mergeCell ref="AL57:AM57"/>
    <mergeCell ref="AN57:AO57"/>
    <mergeCell ref="J74:N74"/>
    <mergeCell ref="L86:N86"/>
    <mergeCell ref="O74:S74"/>
    <mergeCell ref="T74:X74"/>
    <mergeCell ref="Q82:S82"/>
    <mergeCell ref="Q81:S81"/>
    <mergeCell ref="AL74:AP74"/>
    <mergeCell ref="L85:N85"/>
    <mergeCell ref="A72:J72"/>
    <mergeCell ref="K72:BD72"/>
    <mergeCell ref="D75:I76"/>
    <mergeCell ref="A83:C84"/>
    <mergeCell ref="D83:I84"/>
    <mergeCell ref="L77:N77"/>
    <mergeCell ref="AQ77:AS77"/>
    <mergeCell ref="L78:N78"/>
    <mergeCell ref="AV91:BA92"/>
    <mergeCell ref="AV87:BA88"/>
    <mergeCell ref="AV83:BA84"/>
    <mergeCell ref="K73:BD73"/>
    <mergeCell ref="BB91:BD92"/>
    <mergeCell ref="AQ74:AU74"/>
    <mergeCell ref="Y74:AF74"/>
    <mergeCell ref="AG74:AK74"/>
    <mergeCell ref="AV79:BA80"/>
    <mergeCell ref="AV75:BA76"/>
    <mergeCell ref="V3:AB3"/>
    <mergeCell ref="AC58:AD58"/>
    <mergeCell ref="AE58:AF58"/>
    <mergeCell ref="S4:W4"/>
    <mergeCell ref="X11:AB11"/>
    <mergeCell ref="S11:W11"/>
    <mergeCell ref="V10:AB10"/>
    <mergeCell ref="V24:AB24"/>
    <mergeCell ref="AC57:AD57"/>
    <mergeCell ref="AE57:AF57"/>
    <mergeCell ref="A2:J2"/>
    <mergeCell ref="K2:AB2"/>
    <mergeCell ref="X4:AB4"/>
    <mergeCell ref="A3:H3"/>
    <mergeCell ref="I3:K3"/>
    <mergeCell ref="L3:R3"/>
    <mergeCell ref="S3:U3"/>
    <mergeCell ref="A4:H4"/>
    <mergeCell ref="I4:M4"/>
    <mergeCell ref="N4:R4"/>
    <mergeCell ref="B5:H5"/>
    <mergeCell ref="I10:K10"/>
    <mergeCell ref="L10:R10"/>
    <mergeCell ref="S10:U10"/>
    <mergeCell ref="B6:H6"/>
    <mergeCell ref="A10:H10"/>
    <mergeCell ref="B7:H7"/>
    <mergeCell ref="B8:H8"/>
    <mergeCell ref="B15:H15"/>
    <mergeCell ref="B58:H58"/>
    <mergeCell ref="AG58:AH58"/>
    <mergeCell ref="AI58:AK58"/>
    <mergeCell ref="V17:AB17"/>
    <mergeCell ref="A18:H18"/>
    <mergeCell ref="I18:M18"/>
    <mergeCell ref="S18:W18"/>
    <mergeCell ref="X18:AB18"/>
    <mergeCell ref="N18:R18"/>
    <mergeCell ref="B14:H14"/>
    <mergeCell ref="B12:H12"/>
    <mergeCell ref="I11:M11"/>
    <mergeCell ref="N11:R11"/>
    <mergeCell ref="A11:H11"/>
    <mergeCell ref="B13:H13"/>
    <mergeCell ref="A17:H17"/>
    <mergeCell ref="I17:K17"/>
    <mergeCell ref="L17:R17"/>
    <mergeCell ref="S17:U17"/>
    <mergeCell ref="B26:H26"/>
    <mergeCell ref="I24:K24"/>
    <mergeCell ref="L24:R24"/>
    <mergeCell ref="S24:U24"/>
    <mergeCell ref="A25:H25"/>
    <mergeCell ref="I25:M25"/>
    <mergeCell ref="N25:R25"/>
    <mergeCell ref="A24:H24"/>
    <mergeCell ref="B19:H19"/>
    <mergeCell ref="B20:H20"/>
    <mergeCell ref="B21:H21"/>
    <mergeCell ref="B22:H22"/>
    <mergeCell ref="AE56:AF56"/>
    <mergeCell ref="AG56:AH56"/>
    <mergeCell ref="AI56:AK56"/>
    <mergeCell ref="AL56:AM56"/>
    <mergeCell ref="AS57:AV57"/>
    <mergeCell ref="AP55:AR55"/>
    <mergeCell ref="AL55:AM55"/>
    <mergeCell ref="AN55:AO55"/>
    <mergeCell ref="AN56:AO56"/>
    <mergeCell ref="AG57:AH57"/>
    <mergeCell ref="AI57:AK57"/>
    <mergeCell ref="AP54:AR54"/>
    <mergeCell ref="AN54:AO54"/>
    <mergeCell ref="AG54:AH54"/>
    <mergeCell ref="AI54:AK54"/>
    <mergeCell ref="AL54:AM54"/>
    <mergeCell ref="AP57:AR57"/>
    <mergeCell ref="AG55:AH55"/>
    <mergeCell ref="A38:H38"/>
    <mergeCell ref="AN51:AO51"/>
    <mergeCell ref="AP51:AR51"/>
    <mergeCell ref="AS51:AV51"/>
    <mergeCell ref="V38:AB38"/>
    <mergeCell ref="L38:R38"/>
    <mergeCell ref="S38:U38"/>
    <mergeCell ref="I39:M39"/>
    <mergeCell ref="N39:R39"/>
    <mergeCell ref="S39:W39"/>
    <mergeCell ref="AW54:AY54"/>
    <mergeCell ref="AS58:AV58"/>
    <mergeCell ref="AW58:AY58"/>
    <mergeCell ref="B50:H50"/>
    <mergeCell ref="AC50:AD50"/>
    <mergeCell ref="AE50:AF50"/>
    <mergeCell ref="AG50:AH50"/>
    <mergeCell ref="AI50:AK50"/>
    <mergeCell ref="AL50:AM50"/>
    <mergeCell ref="AN50:AO50"/>
    <mergeCell ref="X39:AB39"/>
    <mergeCell ref="A1:AZ1"/>
    <mergeCell ref="AL51:AM51"/>
    <mergeCell ref="AN49:AO49"/>
    <mergeCell ref="AP49:AR49"/>
    <mergeCell ref="AN35:AO35"/>
    <mergeCell ref="AS48:AV48"/>
    <mergeCell ref="AN34:AO34"/>
    <mergeCell ref="AP34:AR34"/>
    <mergeCell ref="I38:K38"/>
    <mergeCell ref="AL49:AM49"/>
    <mergeCell ref="AC49:AD49"/>
    <mergeCell ref="AE49:AF49"/>
    <mergeCell ref="AG49:AH49"/>
    <mergeCell ref="AI49:AK49"/>
    <mergeCell ref="AL48:AM48"/>
    <mergeCell ref="AC43:AD43"/>
    <mergeCell ref="AE43:AF43"/>
    <mergeCell ref="AG43:AH43"/>
    <mergeCell ref="AI43:AK43"/>
    <mergeCell ref="AL47:AM47"/>
    <mergeCell ref="AC47:AD47"/>
    <mergeCell ref="AE47:AF47"/>
    <mergeCell ref="AG48:AH48"/>
    <mergeCell ref="AC46:AD46"/>
    <mergeCell ref="A39:H39"/>
    <mergeCell ref="B40:H40"/>
    <mergeCell ref="B41:H41"/>
    <mergeCell ref="A45:H45"/>
    <mergeCell ref="B43:H43"/>
    <mergeCell ref="B42:H42"/>
    <mergeCell ref="B49:H49"/>
    <mergeCell ref="B48:H48"/>
    <mergeCell ref="A46:H46"/>
    <mergeCell ref="I46:L46"/>
    <mergeCell ref="AN28:AO28"/>
    <mergeCell ref="AW48:AY48"/>
    <mergeCell ref="AS47:AV47"/>
    <mergeCell ref="AW46:AY46"/>
    <mergeCell ref="AS46:AV46"/>
    <mergeCell ref="AN32:AO32"/>
    <mergeCell ref="AP32:AR32"/>
    <mergeCell ref="AW32:AY32"/>
    <mergeCell ref="AS33:AV33"/>
    <mergeCell ref="AW33:AY33"/>
    <mergeCell ref="AS54:AV54"/>
    <mergeCell ref="AW57:AY57"/>
    <mergeCell ref="AN33:AO33"/>
    <mergeCell ref="AL33:AM33"/>
    <mergeCell ref="AL41:AM41"/>
    <mergeCell ref="AW51:AY51"/>
    <mergeCell ref="AS56:AV56"/>
    <mergeCell ref="AW56:AY56"/>
    <mergeCell ref="AS55:AV55"/>
    <mergeCell ref="AW55:AY55"/>
    <mergeCell ref="B27:H27"/>
    <mergeCell ref="B29:H29"/>
    <mergeCell ref="AI29:AK29"/>
    <mergeCell ref="AL29:AM29"/>
    <mergeCell ref="AE29:AF29"/>
    <mergeCell ref="AG29:AH29"/>
    <mergeCell ref="AL28:AM28"/>
    <mergeCell ref="AG27:AH27"/>
    <mergeCell ref="AL27:AM27"/>
    <mergeCell ref="B28:H28"/>
    <mergeCell ref="AI39:AK39"/>
    <mergeCell ref="AI36:AK36"/>
    <mergeCell ref="AL36:AM36"/>
    <mergeCell ref="AW49:AY49"/>
    <mergeCell ref="AS49:AV49"/>
    <mergeCell ref="AP47:AR47"/>
    <mergeCell ref="AW41:AY41"/>
    <mergeCell ref="AS41:AV41"/>
    <mergeCell ref="AW47:AY47"/>
    <mergeCell ref="AP36:AR36"/>
    <mergeCell ref="AE46:AF46"/>
    <mergeCell ref="AG46:AH46"/>
    <mergeCell ref="AI46:AK46"/>
    <mergeCell ref="AL46:AM46"/>
    <mergeCell ref="AC40:AD40"/>
    <mergeCell ref="AP46:AR46"/>
    <mergeCell ref="Y54:AB54"/>
    <mergeCell ref="AS32:AV32"/>
    <mergeCell ref="AI47:AK47"/>
    <mergeCell ref="AG47:AH47"/>
    <mergeCell ref="AI41:AK41"/>
    <mergeCell ref="AG42:AH42"/>
    <mergeCell ref="AE32:AF32"/>
    <mergeCell ref="AG34:AH34"/>
    <mergeCell ref="I53:K53"/>
    <mergeCell ref="V45:AB45"/>
    <mergeCell ref="U46:X46"/>
    <mergeCell ref="Y46:AB46"/>
    <mergeCell ref="M46:P46"/>
    <mergeCell ref="Q46:T46"/>
    <mergeCell ref="L45:R45"/>
    <mergeCell ref="S45:U45"/>
    <mergeCell ref="A54:H54"/>
    <mergeCell ref="I54:L54"/>
    <mergeCell ref="I45:K45"/>
    <mergeCell ref="AP28:AR28"/>
    <mergeCell ref="AC42:AD42"/>
    <mergeCell ref="AC48:AD48"/>
    <mergeCell ref="AI48:AK48"/>
    <mergeCell ref="AE41:AF41"/>
    <mergeCell ref="AG41:AH41"/>
    <mergeCell ref="AE42:AF42"/>
    <mergeCell ref="AP26:AR26"/>
    <mergeCell ref="AC39:AD39"/>
    <mergeCell ref="AE39:AF39"/>
    <mergeCell ref="AG39:AH39"/>
    <mergeCell ref="AL39:AM39"/>
    <mergeCell ref="AN39:AO39"/>
    <mergeCell ref="AP39:AR39"/>
    <mergeCell ref="AP33:AR33"/>
    <mergeCell ref="AP35:AR35"/>
    <mergeCell ref="AC32:AD32"/>
    <mergeCell ref="AC22:AD22"/>
    <mergeCell ref="AE22:AF22"/>
    <mergeCell ref="AG22:AH22"/>
    <mergeCell ref="AI22:AK22"/>
    <mergeCell ref="AG21:AH21"/>
    <mergeCell ref="AI21:AK21"/>
    <mergeCell ref="AW22:AY22"/>
    <mergeCell ref="AW21:AY21"/>
    <mergeCell ref="AL22:AM22"/>
    <mergeCell ref="AN22:AO22"/>
    <mergeCell ref="AP22:AR22"/>
    <mergeCell ref="AS22:AV22"/>
    <mergeCell ref="AL21:AM21"/>
    <mergeCell ref="AS21:AV21"/>
    <mergeCell ref="AS19:AV19"/>
    <mergeCell ref="AP21:AR21"/>
    <mergeCell ref="AP20:AR20"/>
    <mergeCell ref="AS20:AV20"/>
    <mergeCell ref="AP19:AR19"/>
    <mergeCell ref="AW19:AY19"/>
    <mergeCell ref="AC20:AD20"/>
    <mergeCell ref="AE20:AF20"/>
    <mergeCell ref="AG20:AH20"/>
    <mergeCell ref="AI20:AK20"/>
    <mergeCell ref="AL20:AM20"/>
    <mergeCell ref="AN20:AO20"/>
    <mergeCell ref="AG19:AH19"/>
    <mergeCell ref="AI19:AK19"/>
    <mergeCell ref="AW20:AY20"/>
    <mergeCell ref="AC25:AD25"/>
    <mergeCell ref="AE25:AF25"/>
    <mergeCell ref="AG25:AH25"/>
    <mergeCell ref="AI25:AK25"/>
    <mergeCell ref="AI35:AK35"/>
    <mergeCell ref="AL35:AM35"/>
    <mergeCell ref="AG32:AH32"/>
    <mergeCell ref="AI32:AK32"/>
    <mergeCell ref="AG33:AH33"/>
    <mergeCell ref="AL32:AM32"/>
    <mergeCell ref="AI34:AK34"/>
    <mergeCell ref="AL34:AM34"/>
    <mergeCell ref="AP25:AR25"/>
    <mergeCell ref="AG15:AH15"/>
    <mergeCell ref="AN14:AO14"/>
    <mergeCell ref="AL14:AM14"/>
    <mergeCell ref="AG18:AH18"/>
    <mergeCell ref="AI18:AK18"/>
    <mergeCell ref="AL18:AM18"/>
    <mergeCell ref="AN18:AO18"/>
    <mergeCell ref="AG14:AH14"/>
    <mergeCell ref="AL25:AM25"/>
    <mergeCell ref="AS11:AV11"/>
    <mergeCell ref="AP13:AR13"/>
    <mergeCell ref="AL15:AM15"/>
    <mergeCell ref="AI15:AK15"/>
    <mergeCell ref="AN15:AO15"/>
    <mergeCell ref="AP15:AR15"/>
    <mergeCell ref="AP14:AR14"/>
    <mergeCell ref="AN13:AO13"/>
    <mergeCell ref="AI14:AK14"/>
    <mergeCell ref="AL13:AM13"/>
    <mergeCell ref="AS18:AV18"/>
    <mergeCell ref="AW18:AY18"/>
    <mergeCell ref="AW8:AY8"/>
    <mergeCell ref="AP18:AR18"/>
    <mergeCell ref="AS8:AV8"/>
    <mergeCell ref="AS12:AV12"/>
    <mergeCell ref="AS15:AV15"/>
    <mergeCell ref="AS13:AV13"/>
    <mergeCell ref="AW11:AY11"/>
    <mergeCell ref="AW15:AY15"/>
    <mergeCell ref="AW13:AY13"/>
    <mergeCell ref="AS14:AV14"/>
    <mergeCell ref="AW14:AY14"/>
    <mergeCell ref="AW12:AY12"/>
    <mergeCell ref="AS7:AV7"/>
    <mergeCell ref="AW4:AY4"/>
    <mergeCell ref="AW5:AY5"/>
    <mergeCell ref="AW6:AY6"/>
    <mergeCell ref="AS6:AV6"/>
    <mergeCell ref="AW7:AY7"/>
    <mergeCell ref="AS4:AV4"/>
    <mergeCell ref="AS5:AV5"/>
    <mergeCell ref="AP5:AR5"/>
    <mergeCell ref="AP6:AR6"/>
    <mergeCell ref="AI4:AK4"/>
    <mergeCell ref="AL4:AM4"/>
    <mergeCell ref="AN4:AO4"/>
    <mergeCell ref="AP4:AR4"/>
    <mergeCell ref="AN5:AO5"/>
    <mergeCell ref="AN6:AO6"/>
    <mergeCell ref="AI5:AK5"/>
    <mergeCell ref="AL5:AM5"/>
    <mergeCell ref="AL6:AM6"/>
    <mergeCell ref="AC7:AD7"/>
    <mergeCell ref="AG7:AH7"/>
    <mergeCell ref="AG6:AH6"/>
    <mergeCell ref="AI6:AK6"/>
    <mergeCell ref="AI7:AK7"/>
    <mergeCell ref="AC6:AD6"/>
    <mergeCell ref="AE6:AF6"/>
    <mergeCell ref="AC12:AD12"/>
    <mergeCell ref="AE12:AF12"/>
    <mergeCell ref="AE11:AF11"/>
    <mergeCell ref="AN7:AO7"/>
    <mergeCell ref="AL7:AM7"/>
    <mergeCell ref="AL8:AM8"/>
    <mergeCell ref="AC11:AD11"/>
    <mergeCell ref="AC14:AD14"/>
    <mergeCell ref="AE14:AF14"/>
    <mergeCell ref="AC13:AD13"/>
    <mergeCell ref="AE13:AF13"/>
    <mergeCell ref="AI13:AK13"/>
    <mergeCell ref="AG13:AH13"/>
    <mergeCell ref="AG12:AH12"/>
    <mergeCell ref="AE7:AF7"/>
    <mergeCell ref="AE8:AF8"/>
    <mergeCell ref="AI8:AK8"/>
    <mergeCell ref="AC4:AD4"/>
    <mergeCell ref="AE4:AF4"/>
    <mergeCell ref="AG4:AH4"/>
    <mergeCell ref="AC5:AD5"/>
    <mergeCell ref="AE5:AF5"/>
    <mergeCell ref="AG5:AH5"/>
    <mergeCell ref="AE19:AF19"/>
    <mergeCell ref="B51:H51"/>
    <mergeCell ref="AC51:AD51"/>
    <mergeCell ref="L53:R53"/>
    <mergeCell ref="S53:U53"/>
    <mergeCell ref="AC41:AD41"/>
    <mergeCell ref="X25:AB25"/>
    <mergeCell ref="S25:W25"/>
    <mergeCell ref="B47:H47"/>
    <mergeCell ref="AE21:AF21"/>
    <mergeCell ref="B59:H59"/>
    <mergeCell ref="B57:H57"/>
    <mergeCell ref="B56:H56"/>
    <mergeCell ref="AW50:AY50"/>
    <mergeCell ref="B55:H55"/>
    <mergeCell ref="A53:H53"/>
    <mergeCell ref="V53:AB53"/>
    <mergeCell ref="M54:P54"/>
    <mergeCell ref="Q54:T54"/>
    <mergeCell ref="U54:X54"/>
    <mergeCell ref="AN27:AO27"/>
    <mergeCell ref="AL19:AM19"/>
    <mergeCell ref="AN19:AO19"/>
    <mergeCell ref="AL26:AM26"/>
    <mergeCell ref="AN25:AO25"/>
    <mergeCell ref="AN21:AO21"/>
    <mergeCell ref="AN26:AO26"/>
    <mergeCell ref="AE51:AF51"/>
    <mergeCell ref="AC55:AD55"/>
    <mergeCell ref="AG51:AH51"/>
    <mergeCell ref="AI51:AK51"/>
    <mergeCell ref="AI55:AK55"/>
    <mergeCell ref="AE55:AF55"/>
    <mergeCell ref="AC54:AD54"/>
    <mergeCell ref="AE54:AF54"/>
    <mergeCell ref="AC15:AD15"/>
    <mergeCell ref="AE15:AF15"/>
    <mergeCell ref="AE48:AF48"/>
    <mergeCell ref="AE27:AF27"/>
    <mergeCell ref="AC29:AD29"/>
    <mergeCell ref="AC18:AD18"/>
    <mergeCell ref="AE18:AF18"/>
    <mergeCell ref="AC19:AD19"/>
    <mergeCell ref="AC27:AD27"/>
    <mergeCell ref="AC21:AD21"/>
    <mergeCell ref="AP7:AR7"/>
    <mergeCell ref="AI11:AK11"/>
    <mergeCell ref="AI12:AK12"/>
    <mergeCell ref="AL12:AM12"/>
    <mergeCell ref="AN12:AO12"/>
    <mergeCell ref="AL11:AM11"/>
    <mergeCell ref="AN11:AO11"/>
    <mergeCell ref="AP12:AR12"/>
    <mergeCell ref="AN8:AO8"/>
    <mergeCell ref="AP8:AR8"/>
    <mergeCell ref="AP11:AR11"/>
    <mergeCell ref="AC8:AD8"/>
    <mergeCell ref="AG8:AH8"/>
    <mergeCell ref="AG11:AH11"/>
    <mergeCell ref="L94:N94"/>
    <mergeCell ref="AQ94:AS94"/>
    <mergeCell ref="AA77:AF78"/>
    <mergeCell ref="Y79:Z80"/>
    <mergeCell ref="AA79:AF80"/>
    <mergeCell ref="Y81:Z82"/>
    <mergeCell ref="AA81:AF82"/>
    <mergeCell ref="AQ93:AS93"/>
    <mergeCell ref="AQ85:AS86"/>
    <mergeCell ref="Y75:Z76"/>
    <mergeCell ref="AA75:AF76"/>
    <mergeCell ref="Y77:Z78"/>
    <mergeCell ref="AQ78:AS78"/>
    <mergeCell ref="BB79:BD80"/>
    <mergeCell ref="V90:X90"/>
    <mergeCell ref="AG90:AI90"/>
    <mergeCell ref="V89:X89"/>
    <mergeCell ref="AG89:AI89"/>
    <mergeCell ref="A95:C96"/>
    <mergeCell ref="D95:I96"/>
    <mergeCell ref="A91:C92"/>
    <mergeCell ref="D91:I92"/>
    <mergeCell ref="A87:C88"/>
    <mergeCell ref="D87:I88"/>
    <mergeCell ref="L93:N93"/>
    <mergeCell ref="AA91:AD91"/>
    <mergeCell ref="AA90:AD90"/>
    <mergeCell ref="Q97:S97"/>
    <mergeCell ref="AL97:AN97"/>
    <mergeCell ref="AA98:AD98"/>
    <mergeCell ref="AA99:AD99"/>
    <mergeCell ref="AL98:AN98"/>
    <mergeCell ref="A79:C80"/>
    <mergeCell ref="D79:I80"/>
    <mergeCell ref="A75:C76"/>
    <mergeCell ref="BB99:BD100"/>
    <mergeCell ref="AV99:BA100"/>
    <mergeCell ref="AV95:BA96"/>
    <mergeCell ref="BB95:BD96"/>
    <mergeCell ref="A99:C100"/>
    <mergeCell ref="D99:I100"/>
    <mergeCell ref="Q98:S98"/>
    <mergeCell ref="A103:C104"/>
    <mergeCell ref="D103:I104"/>
    <mergeCell ref="BB103:BD104"/>
    <mergeCell ref="AV103:BA104"/>
    <mergeCell ref="Z101:AA104"/>
    <mergeCell ref="AD101:AE104"/>
    <mergeCell ref="L101:N101"/>
    <mergeCell ref="L102:N102"/>
    <mergeCell ref="AQ102:AS102"/>
    <mergeCell ref="AW39:AY39"/>
    <mergeCell ref="AS40:AV40"/>
    <mergeCell ref="AW40:AY40"/>
    <mergeCell ref="AS36:AV36"/>
    <mergeCell ref="AW36:AY36"/>
    <mergeCell ref="AS39:AV39"/>
    <mergeCell ref="AW27:AY27"/>
    <mergeCell ref="AW28:AY28"/>
    <mergeCell ref="AI33:AK33"/>
    <mergeCell ref="AS35:AV35"/>
    <mergeCell ref="AW35:AY35"/>
    <mergeCell ref="AS27:AV27"/>
    <mergeCell ref="AS28:AV28"/>
    <mergeCell ref="AI27:AK27"/>
    <mergeCell ref="AS34:AV34"/>
    <mergeCell ref="AW34:AY34"/>
    <mergeCell ref="AC26:AD26"/>
    <mergeCell ref="AE26:AF26"/>
    <mergeCell ref="AG26:AH26"/>
    <mergeCell ref="AI26:AK26"/>
    <mergeCell ref="AC28:AD28"/>
    <mergeCell ref="AE28:AF28"/>
    <mergeCell ref="AI28:AK28"/>
    <mergeCell ref="AG28:AH28"/>
    <mergeCell ref="AW25:AY25"/>
    <mergeCell ref="AS26:AV26"/>
    <mergeCell ref="AW26:AY26"/>
    <mergeCell ref="V31:AB31"/>
    <mergeCell ref="AN29:AO29"/>
    <mergeCell ref="AP29:AR29"/>
    <mergeCell ref="AS29:AV29"/>
    <mergeCell ref="AW29:AY29"/>
    <mergeCell ref="AS25:AV25"/>
    <mergeCell ref="AP27:AR27"/>
    <mergeCell ref="X32:AB32"/>
    <mergeCell ref="A31:H31"/>
    <mergeCell ref="I31:K31"/>
    <mergeCell ref="L31:R31"/>
    <mergeCell ref="S31:U31"/>
    <mergeCell ref="A32:H32"/>
    <mergeCell ref="I32:M32"/>
    <mergeCell ref="N32:R32"/>
    <mergeCell ref="S32:W32"/>
    <mergeCell ref="B34:H34"/>
    <mergeCell ref="AC34:AD34"/>
    <mergeCell ref="AE34:AF34"/>
    <mergeCell ref="B33:H33"/>
    <mergeCell ref="AC33:AD33"/>
    <mergeCell ref="AE33:AF33"/>
    <mergeCell ref="B35:H35"/>
    <mergeCell ref="AC35:AD35"/>
    <mergeCell ref="AE35:AF35"/>
    <mergeCell ref="AG35:AH35"/>
    <mergeCell ref="B36:H36"/>
    <mergeCell ref="AC36:AD36"/>
    <mergeCell ref="AE36:AF36"/>
    <mergeCell ref="AG36:AH36"/>
    <mergeCell ref="AE40:AF40"/>
    <mergeCell ref="AG40:AH40"/>
    <mergeCell ref="AI40:AK40"/>
    <mergeCell ref="AL40:AM40"/>
    <mergeCell ref="AN40:AO40"/>
    <mergeCell ref="AP40:AR40"/>
    <mergeCell ref="AN36:AO36"/>
    <mergeCell ref="AN41:AO41"/>
    <mergeCell ref="AP41:AR41"/>
    <mergeCell ref="AS50:AV50"/>
    <mergeCell ref="AN48:AO48"/>
    <mergeCell ref="AP48:AR48"/>
    <mergeCell ref="AN46:AO46"/>
    <mergeCell ref="AP50:AR50"/>
    <mergeCell ref="AN47:AO47"/>
    <mergeCell ref="AO114:AP114"/>
    <mergeCell ref="AQ114:AR114"/>
    <mergeCell ref="A109:Z109"/>
    <mergeCell ref="AC109:BB109"/>
    <mergeCell ref="A110:H114"/>
    <mergeCell ref="I110:J114"/>
    <mergeCell ref="K110:L110"/>
    <mergeCell ref="M110:N110"/>
    <mergeCell ref="O110:P110"/>
    <mergeCell ref="Q110:R114"/>
    <mergeCell ref="AS110:AT114"/>
    <mergeCell ref="AU110:BB114"/>
    <mergeCell ref="K111:L111"/>
    <mergeCell ref="M111:N111"/>
    <mergeCell ref="O111:P111"/>
    <mergeCell ref="AM111:AN111"/>
    <mergeCell ref="AO111:AP111"/>
    <mergeCell ref="AQ111:AR111"/>
    <mergeCell ref="K112:L112"/>
    <mergeCell ref="M112:N112"/>
    <mergeCell ref="O112:P112"/>
    <mergeCell ref="AM112:AN112"/>
    <mergeCell ref="AO112:AP112"/>
    <mergeCell ref="AQ112:AR112"/>
    <mergeCell ref="AK110:AL114"/>
    <mergeCell ref="AM110:AN110"/>
    <mergeCell ref="AO110:AP110"/>
    <mergeCell ref="AQ110:AR110"/>
    <mergeCell ref="AO113:AP113"/>
    <mergeCell ref="AQ113:AR113"/>
    <mergeCell ref="K113:L113"/>
    <mergeCell ref="M113:N113"/>
    <mergeCell ref="O113:P113"/>
    <mergeCell ref="AM113:AN113"/>
    <mergeCell ref="S110:Z114"/>
    <mergeCell ref="AC110:AJ114"/>
    <mergeCell ref="K114:L114"/>
    <mergeCell ref="M114:N114"/>
    <mergeCell ref="O114:P114"/>
    <mergeCell ref="AM114:AN114"/>
    <mergeCell ref="A116:Z116"/>
    <mergeCell ref="AC116:BB116"/>
    <mergeCell ref="A117:H121"/>
    <mergeCell ref="I117:J121"/>
    <mergeCell ref="K117:L117"/>
    <mergeCell ref="M117:N117"/>
    <mergeCell ref="O117:P117"/>
    <mergeCell ref="Q117:R121"/>
    <mergeCell ref="AS117:AT121"/>
    <mergeCell ref="AU117:BB121"/>
    <mergeCell ref="K118:L118"/>
    <mergeCell ref="M118:N118"/>
    <mergeCell ref="O118:P118"/>
    <mergeCell ref="AM118:AN118"/>
    <mergeCell ref="AO118:AP118"/>
    <mergeCell ref="AQ118:AR118"/>
    <mergeCell ref="K119:L119"/>
    <mergeCell ref="M119:N119"/>
    <mergeCell ref="AO119:AP119"/>
    <mergeCell ref="AQ119:AR119"/>
    <mergeCell ref="AK117:AL121"/>
    <mergeCell ref="AM117:AN117"/>
    <mergeCell ref="AO117:AP117"/>
    <mergeCell ref="AQ117:AR117"/>
    <mergeCell ref="AO120:AP120"/>
    <mergeCell ref="AQ120:AR120"/>
    <mergeCell ref="AO121:AP121"/>
    <mergeCell ref="AQ121:AR121"/>
    <mergeCell ref="M121:N121"/>
    <mergeCell ref="O121:P121"/>
    <mergeCell ref="AM121:AN121"/>
    <mergeCell ref="O119:P119"/>
    <mergeCell ref="AM119:AN119"/>
    <mergeCell ref="A108:I108"/>
    <mergeCell ref="J108:U108"/>
    <mergeCell ref="V108:BB108"/>
    <mergeCell ref="K120:L120"/>
    <mergeCell ref="M120:N120"/>
    <mergeCell ref="O120:P120"/>
    <mergeCell ref="AM120:AN120"/>
    <mergeCell ref="S117:Z121"/>
    <mergeCell ref="AC117:AJ121"/>
    <mergeCell ref="K121:L121"/>
  </mergeCells>
  <conditionalFormatting sqref="I54:AB54 N25:AB25 B26:B29 I25 N11:AB11 B12:B15 I11 B55:H59 N39:AB39 B40:B43 I39">
    <cfRule type="cellIs" priority="1" dxfId="2" operator="lessThan" stopIfTrue="1">
      <formula>41</formula>
    </cfRule>
  </conditionalFormatting>
  <conditionalFormatting sqref="M46:Y46 I46 B47:B51 I4:AB4 I18:AB18 I32:AB32">
    <cfRule type="cellIs" priority="2" dxfId="0" operator="lessThan" stopIfTrue="1">
      <formula>41</formula>
    </cfRule>
  </conditionalFormatting>
  <conditionalFormatting sqref="B19:H22 B5:H8 B33:H36">
    <cfRule type="cellIs" priority="3" dxfId="0" operator="lessThan" stopIfTrue="1">
      <formula>41</formula>
    </cfRule>
    <cfRule type="cellIs" priority="4" dxfId="0" operator="lessThan" stopIfTrue="1">
      <formula>41</formula>
    </cfRule>
  </conditionalFormatting>
  <conditionalFormatting sqref="I63:AG63">
    <cfRule type="cellIs" priority="5" dxfId="10" operator="equal" stopIfTrue="1">
      <formula>0</formula>
    </cfRule>
  </conditionalFormatting>
  <printOptions horizontalCentered="1"/>
  <pageMargins left="0.35433070866141736" right="0.3937007874015748" top="0.32" bottom="0.1968503937007874" header="0.46" footer="0.2755905511811024"/>
  <pageSetup fitToHeight="2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namiki</dc:creator>
  <cp:keywords/>
  <dc:description/>
  <cp:lastModifiedBy>Kuriyagawa</cp:lastModifiedBy>
  <cp:lastPrinted>2014-01-18T07:11:57Z</cp:lastPrinted>
  <dcterms:created xsi:type="dcterms:W3CDTF">2004-10-23T21:29:12Z</dcterms:created>
  <dcterms:modified xsi:type="dcterms:W3CDTF">2014-01-18T07:12:03Z</dcterms:modified>
  <cp:category/>
  <cp:version/>
  <cp:contentType/>
  <cp:contentStatus/>
</cp:coreProperties>
</file>