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105" yWindow="65521" windowWidth="11940" windowHeight="10140" activeTab="0"/>
  </bookViews>
  <sheets>
    <sheet name="抽選" sheetId="1" r:id="rId1"/>
  </sheets>
  <externalReferences>
    <externalReference r:id="rId4"/>
  </externalReferences>
  <definedNames>
    <definedName name="_xlnm.Print_Area" localSheetId="0">'抽選'!$A$1:$BE$109</definedName>
  </definedNames>
  <calcPr fullCalcOnLoad="1"/>
</workbook>
</file>

<file path=xl/sharedStrings.xml><?xml version="1.0" encoding="utf-8"?>
<sst xmlns="http://schemas.openxmlformats.org/spreadsheetml/2006/main" count="406" uniqueCount="142">
  <si>
    <t>試合時間</t>
  </si>
  <si>
    <t>Ｂ</t>
  </si>
  <si>
    <t>Ｄ</t>
  </si>
  <si>
    <t>得点</t>
  </si>
  <si>
    <t>勝ち点</t>
  </si>
  <si>
    <t>失点</t>
  </si>
  <si>
    <t>順位</t>
  </si>
  <si>
    <t>Ａ</t>
  </si>
  <si>
    <t>Ａ組１位</t>
  </si>
  <si>
    <t>Ｈ組２位</t>
  </si>
  <si>
    <t>Ｃ組１位</t>
  </si>
  <si>
    <t>Ｅ組１位</t>
  </si>
  <si>
    <t>Ｄ組２位</t>
  </si>
  <si>
    <t>Ｂ組２位</t>
  </si>
  <si>
    <t>Ｇ組１位</t>
  </si>
  <si>
    <t>Ｂ組１位</t>
  </si>
  <si>
    <t>Ｇ組２位</t>
  </si>
  <si>
    <t>Ｅ組２位</t>
  </si>
  <si>
    <t>Ｄ組１位</t>
  </si>
  <si>
    <t>Ｃ組２位</t>
  </si>
  <si>
    <t>Ａ組２位</t>
  </si>
  <si>
    <t>Ｈ組１位</t>
  </si>
  <si>
    <t>決勝</t>
  </si>
  <si>
    <t>３決</t>
  </si>
  <si>
    <t>【中体連トーナメント】</t>
  </si>
  <si>
    <t>C</t>
  </si>
  <si>
    <t>Ｆ－２</t>
  </si>
  <si>
    <t>－</t>
  </si>
  <si>
    <t>Ｃ</t>
  </si>
  <si>
    <t>【中体連予選リーグ】</t>
  </si>
  <si>
    <t>負</t>
  </si>
  <si>
    <t>勝</t>
  </si>
  <si>
    <t>分</t>
  </si>
  <si>
    <t>得失点差</t>
  </si>
  <si>
    <t>備考</t>
  </si>
  <si>
    <t>番号</t>
  </si>
  <si>
    <t>学校名</t>
  </si>
  <si>
    <t>組</t>
  </si>
  <si>
    <t>G</t>
  </si>
  <si>
    <t>H</t>
  </si>
  <si>
    <t>中台</t>
  </si>
  <si>
    <t>桜台</t>
  </si>
  <si>
    <t>富里南</t>
  </si>
  <si>
    <t>八街</t>
  </si>
  <si>
    <t>八街中央</t>
  </si>
  <si>
    <t>八街北</t>
  </si>
  <si>
    <t>四街道</t>
  </si>
  <si>
    <t>四街道北</t>
  </si>
  <si>
    <t>四街道西</t>
  </si>
  <si>
    <t>千代田</t>
  </si>
  <si>
    <t>四街道旭</t>
  </si>
  <si>
    <t>佐倉</t>
  </si>
  <si>
    <t>志津</t>
  </si>
  <si>
    <t>上志津</t>
  </si>
  <si>
    <t>南部</t>
  </si>
  <si>
    <t>佐倉東</t>
  </si>
  <si>
    <t>西志津</t>
  </si>
  <si>
    <t>酒々井</t>
  </si>
  <si>
    <t>成田</t>
  </si>
  <si>
    <t>遠山</t>
  </si>
  <si>
    <t>成田西</t>
  </si>
  <si>
    <t>大栄</t>
  </si>
  <si>
    <t>富里</t>
  </si>
  <si>
    <t>富里北</t>
  </si>
  <si>
    <t>木刈</t>
  </si>
  <si>
    <t>印旛</t>
  </si>
  <si>
    <t>西の原</t>
  </si>
  <si>
    <t>大山口</t>
  </si>
  <si>
    <t>南山</t>
  </si>
  <si>
    <t>根郷</t>
  </si>
  <si>
    <t>臼井南</t>
  </si>
  <si>
    <t>A</t>
  </si>
  <si>
    <t>B</t>
  </si>
  <si>
    <t>D</t>
  </si>
  <si>
    <t>E</t>
  </si>
  <si>
    <t>F</t>
  </si>
  <si>
    <t>試合時間３０－５－３０</t>
  </si>
  <si>
    <t>第１シード</t>
  </si>
  <si>
    <t>第２シード</t>
  </si>
  <si>
    <t>第３シード</t>
  </si>
  <si>
    <t>第４シード</t>
  </si>
  <si>
    <t>平成２４年度　千葉県ユース（Ｕ－１５）サッカー選手権第４ブロック予選</t>
  </si>
  <si>
    <t>Ｅ</t>
  </si>
  <si>
    <t>(Ｆa１位)</t>
  </si>
  <si>
    <t>(Ｆa２位)</t>
  </si>
  <si>
    <t>(Ｆa３位)</t>
  </si>
  <si>
    <t>(Fｂ２位)</t>
  </si>
  <si>
    <t>(Fｂ１位)</t>
  </si>
  <si>
    <t>(Fｂ３位)</t>
  </si>
  <si>
    <t>Ｆ－１</t>
  </si>
  <si>
    <t>60分(30-10-30)，同点の場合はＰＫ戦。</t>
  </si>
  <si>
    <t>１日目</t>
  </si>
  <si>
    <t>２日目</t>
  </si>
  <si>
    <t>３日目</t>
  </si>
  <si>
    <t>４日目</t>
  </si>
  <si>
    <t>井野</t>
  </si>
  <si>
    <t>玉造</t>
  </si>
  <si>
    <t>栄東</t>
  </si>
  <si>
    <t>下総/成付</t>
  </si>
  <si>
    <t>七次台</t>
  </si>
  <si>
    <t>船穂</t>
  </si>
  <si>
    <t>原山</t>
  </si>
  <si>
    <t>臼井西</t>
  </si>
  <si>
    <t>八街南</t>
  </si>
  <si>
    <t>栄</t>
  </si>
  <si>
    <t>Ｆａ</t>
  </si>
  <si>
    <t>Ｆ</t>
  </si>
  <si>
    <t>Ｆｂ</t>
  </si>
  <si>
    <t>vs</t>
  </si>
  <si>
    <t>→Ｆ－１</t>
  </si>
  <si>
    <t>→Ｆ－２</t>
  </si>
  <si>
    <t>PK</t>
  </si>
  <si>
    <t>Ｇ</t>
  </si>
  <si>
    <t>Ｈ</t>
  </si>
  <si>
    <t>PK
2-4</t>
  </si>
  <si>
    <t>６月２日(土)</t>
  </si>
  <si>
    <t>６月３日(日)</t>
  </si>
  <si>
    <t>６月１０日（日）</t>
  </si>
  <si>
    <t>５月２０日(日)</t>
  </si>
  <si>
    <t>５月１９日(土)</t>
  </si>
  <si>
    <t>優勝</t>
  </si>
  <si>
    <t>中台中学校</t>
  </si>
  <si>
    <t>準優勝</t>
  </si>
  <si>
    <t>南山中学校</t>
  </si>
  <si>
    <r>
      <t xml:space="preserve">第3位
</t>
    </r>
    <r>
      <rPr>
        <b/>
        <sz val="9"/>
        <rFont val="ＭＳ ゴシック"/>
        <family val="3"/>
      </rPr>
      <t>第３代表
第４代表</t>
    </r>
  </si>
  <si>
    <t>八街中央中学校</t>
  </si>
  <si>
    <t>富里北中学校</t>
  </si>
  <si>
    <t>【代表決定戦】</t>
  </si>
  <si>
    <t>６月１６日(土)</t>
  </si>
  <si>
    <t>会場：南山中学校</t>
  </si>
  <si>
    <t>60分(30-10-30)，同点の場合は延長戦20分(10-10)。それでも決まらない場合はＰＫ戦。</t>
  </si>
  <si>
    <t>バリエンテ</t>
  </si>
  <si>
    <t>対</t>
  </si>
  <si>
    <t>富里北中</t>
  </si>
  <si>
    <t>ルキナス印西</t>
  </si>
  <si>
    <t>八街中央中</t>
  </si>
  <si>
    <t>スターナッツ</t>
  </si>
  <si>
    <t>南山中</t>
  </si>
  <si>
    <t>９月から行われる県大会出場</t>
  </si>
  <si>
    <t>富里北中は９月から行われる県大会へ出場</t>
  </si>
  <si>
    <t>ルキナス印西は９月から行われる県大会へ出場</t>
  </si>
  <si>
    <t>南山中は県大会出場を辞退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</si>
</sst>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000000_ "/>
    <numFmt numFmtId="182" formatCode="0.0000000_ "/>
    <numFmt numFmtId="183" formatCode="0.000000_ "/>
    <numFmt numFmtId="184" formatCode="0.00000_ "/>
    <numFmt numFmtId="185" formatCode="0.0000_ "/>
    <numFmt numFmtId="186" formatCode="0.000_ "/>
    <numFmt numFmtId="187" formatCode="m&quot;月&quot;d&quot;日&quot;\(aaa\)"/>
    <numFmt numFmtId="188" formatCode="m&quot;月&quot;d&quot;日&quot;\(\)"/>
    <numFmt numFmtId="189" formatCode="yyyy&quot;年&quot;m&quot;月&quot;d&quot;日&quot;\(aaa\)"/>
    <numFmt numFmtId="190" formatCode="[$-411]gggyy&quot;年&quot;m&quot;月&quot;d&quot;日&quot;\(aaa\)"/>
    <numFmt numFmtId="191" formatCode="m/d;@"/>
    <numFmt numFmtId="192" formatCode="m&quot;月&quot;d&quot;日&quot;;@"/>
    <numFmt numFmtId="193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6"/>
      <name val="ＭＳ ゴシック"/>
      <family val="3"/>
    </font>
    <font>
      <sz val="12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b/>
      <sz val="11"/>
      <color indexed="10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10"/>
      <name val="ＭＳ 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ゴシック"/>
      <family val="3"/>
    </font>
    <font>
      <b/>
      <sz val="10"/>
      <name val="ＭＳ 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b/>
      <sz val="16"/>
      <name val="ＭＳ Ｐゴシック"/>
      <family val="3"/>
    </font>
    <font>
      <b/>
      <sz val="9"/>
      <name val="ＭＳ ゴシック"/>
      <family val="3"/>
    </font>
    <font>
      <b/>
      <sz val="12"/>
      <name val="ＭＳ Ｐゴシック"/>
      <family val="3"/>
    </font>
    <font>
      <b/>
      <sz val="16"/>
      <color indexed="10"/>
      <name val="ＭＳ ゴシック"/>
      <family val="3"/>
    </font>
    <font>
      <b/>
      <sz val="14"/>
      <color indexed="10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>
        <color indexed="63"/>
      </bottom>
    </border>
    <border>
      <left style="thin"/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n"/>
      <top>
        <color indexed="63"/>
      </top>
      <bottom style="thick">
        <color indexed="10"/>
      </bottom>
    </border>
    <border>
      <left style="thin"/>
      <right>
        <color indexed="63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8" applyNumberFormat="0" applyFill="0" applyAlignment="0" applyProtection="0"/>
    <xf numFmtId="0" fontId="27" fillId="23" borderId="9" applyNumberFormat="0" applyAlignment="0" applyProtection="0"/>
    <xf numFmtId="0" fontId="2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7" borderId="4" applyNumberFormat="0" applyAlignment="0" applyProtection="0"/>
    <xf numFmtId="0" fontId="8" fillId="0" borderId="0" applyNumberFormat="0" applyFill="0" applyBorder="0" applyAlignment="0" applyProtection="0"/>
    <xf numFmtId="0" fontId="30" fillId="4" borderId="0" applyNumberFormat="0" applyBorder="0" applyAlignment="0" applyProtection="0"/>
  </cellStyleXfs>
  <cellXfs count="336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vertical="center" shrinkToFit="1"/>
    </xf>
    <xf numFmtId="0" fontId="2" fillId="0" borderId="0" xfId="0" applyFont="1" applyFill="1" applyAlignment="1">
      <alignment horizontal="center" vertical="center" shrinkToFit="1"/>
    </xf>
    <xf numFmtId="0" fontId="9" fillId="0" borderId="0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  <xf numFmtId="0" fontId="9" fillId="0" borderId="0" xfId="0" applyFont="1" applyAlignment="1">
      <alignment horizontal="left" vertical="center" shrinkToFit="1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56" fontId="6" fillId="0" borderId="0" xfId="0" applyNumberFormat="1" applyFont="1" applyFill="1" applyAlignment="1">
      <alignment vertical="center" shrinkToFit="1"/>
    </xf>
    <xf numFmtId="0" fontId="6" fillId="0" borderId="0" xfId="0" applyFont="1" applyFill="1" applyAlignment="1">
      <alignment vertical="center" shrinkToFit="1"/>
    </xf>
    <xf numFmtId="56" fontId="6" fillId="0" borderId="0" xfId="0" applyNumberFormat="1" applyFont="1" applyFill="1" applyBorder="1" applyAlignment="1">
      <alignment vertical="center" shrinkToFit="1"/>
    </xf>
    <xf numFmtId="0" fontId="6" fillId="0" borderId="0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6" fillId="0" borderId="0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 shrinkToFit="1"/>
    </xf>
    <xf numFmtId="0" fontId="4" fillId="21" borderId="11" xfId="0" applyFont="1" applyFill="1" applyBorder="1" applyAlignment="1" applyProtection="1">
      <alignment horizontal="center" vertical="center" shrinkToFit="1"/>
      <protection/>
    </xf>
    <xf numFmtId="0" fontId="4" fillId="0" borderId="0" xfId="0" applyFont="1" applyFill="1" applyBorder="1" applyAlignment="1">
      <alignment vertical="center" shrinkToFit="1"/>
    </xf>
    <xf numFmtId="0" fontId="31" fillId="0" borderId="10" xfId="0" applyFont="1" applyFill="1" applyBorder="1" applyAlignment="1">
      <alignment vertical="center" shrinkToFit="1"/>
    </xf>
    <xf numFmtId="0" fontId="4" fillId="21" borderId="12" xfId="0" applyFont="1" applyFill="1" applyBorder="1" applyAlignment="1" applyProtection="1">
      <alignment horizontal="center" vertical="center" shrinkToFit="1"/>
      <protection/>
    </xf>
    <xf numFmtId="0" fontId="4" fillId="21" borderId="13" xfId="0" applyFont="1" applyFill="1" applyBorder="1" applyAlignment="1" applyProtection="1">
      <alignment horizontal="center" vertical="center" shrinkToFit="1"/>
      <protection/>
    </xf>
    <xf numFmtId="192" fontId="4" fillId="0" borderId="10" xfId="0" applyNumberFormat="1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191" fontId="4" fillId="0" borderId="0" xfId="0" applyNumberFormat="1" applyFont="1" applyFill="1" applyBorder="1" applyAlignment="1">
      <alignment vertical="center" shrinkToFit="1"/>
    </xf>
    <xf numFmtId="0" fontId="4" fillId="0" borderId="0" xfId="0" applyNumberFormat="1" applyFont="1" applyFill="1" applyBorder="1" applyAlignment="1">
      <alignment vertical="center" shrinkToFit="1"/>
    </xf>
    <xf numFmtId="0" fontId="2" fillId="0" borderId="0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 shrinkToFit="1"/>
      <protection/>
    </xf>
    <xf numFmtId="0" fontId="2" fillId="0" borderId="0" xfId="0" applyNumberFormat="1" applyFont="1" applyFill="1" applyBorder="1" applyAlignment="1">
      <alignment horizontal="center" vertical="center" shrinkToFit="1"/>
    </xf>
    <xf numFmtId="192" fontId="4" fillId="0" borderId="10" xfId="0" applyNumberFormat="1" applyFont="1" applyFill="1" applyBorder="1" applyAlignment="1">
      <alignment vertical="center" shrinkToFit="1"/>
    </xf>
    <xf numFmtId="191" fontId="4" fillId="0" borderId="0" xfId="0" applyNumberFormat="1" applyFont="1" applyFill="1" applyBorder="1" applyAlignment="1">
      <alignment horizontal="center" vertical="center" shrinkToFit="1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vertical="center" shrinkToFit="1"/>
    </xf>
    <xf numFmtId="0" fontId="0" fillId="0" borderId="15" xfId="0" applyFont="1" applyFill="1" applyBorder="1" applyAlignment="1">
      <alignment vertical="center" shrinkToFit="1"/>
    </xf>
    <xf numFmtId="0" fontId="0" fillId="0" borderId="16" xfId="0" applyFont="1" applyFill="1" applyBorder="1" applyAlignment="1">
      <alignment vertical="center" shrinkToFit="1"/>
    </xf>
    <xf numFmtId="0" fontId="0" fillId="0" borderId="17" xfId="0" applyFont="1" applyFill="1" applyBorder="1" applyAlignment="1">
      <alignment horizontal="center" vertical="center" shrinkToFit="1"/>
    </xf>
    <xf numFmtId="49" fontId="0" fillId="0" borderId="18" xfId="0" applyNumberFormat="1" applyFont="1" applyFill="1" applyBorder="1" applyAlignment="1">
      <alignment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8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 shrinkToFit="1"/>
    </xf>
    <xf numFmtId="0" fontId="0" fillId="0" borderId="18" xfId="0" applyFont="1" applyFill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4" fillId="24" borderId="22" xfId="0" applyFont="1" applyFill="1" applyBorder="1" applyAlignment="1">
      <alignment horizontal="center" vertical="center" shrinkToFit="1"/>
    </xf>
    <xf numFmtId="0" fontId="4" fillId="24" borderId="23" xfId="0" applyNumberFormat="1" applyFont="1" applyFill="1" applyBorder="1" applyAlignment="1">
      <alignment horizontal="center" vertical="center" shrinkToFit="1"/>
    </xf>
    <xf numFmtId="0" fontId="4" fillId="24" borderId="24" xfId="0" applyNumberFormat="1" applyFont="1" applyFill="1" applyBorder="1" applyAlignment="1">
      <alignment horizontal="center" vertical="center" shrinkToFit="1"/>
    </xf>
    <xf numFmtId="20" fontId="4" fillId="0" borderId="25" xfId="0" applyNumberFormat="1" applyFont="1" applyFill="1" applyBorder="1" applyAlignment="1">
      <alignment horizontal="center" vertical="center" shrinkToFit="1"/>
    </xf>
    <xf numFmtId="0" fontId="4" fillId="0" borderId="23" xfId="0" applyNumberFormat="1" applyFont="1" applyFill="1" applyBorder="1" applyAlignment="1">
      <alignment horizontal="center" vertical="center" shrinkToFit="1"/>
    </xf>
    <xf numFmtId="0" fontId="4" fillId="0" borderId="24" xfId="0" applyNumberFormat="1" applyFont="1" applyFill="1" applyBorder="1" applyAlignment="1">
      <alignment horizontal="center" vertical="center" shrinkToFit="1"/>
    </xf>
    <xf numFmtId="0" fontId="4" fillId="0" borderId="26" xfId="0" applyNumberFormat="1" applyFont="1" applyFill="1" applyBorder="1" applyAlignment="1">
      <alignment horizontal="center" vertical="center" shrinkToFit="1"/>
    </xf>
    <xf numFmtId="191" fontId="4" fillId="0" borderId="13" xfId="0" applyNumberFormat="1" applyFont="1" applyFill="1" applyBorder="1" applyAlignment="1">
      <alignment horizontal="center" vertical="center" shrinkToFit="1"/>
    </xf>
    <xf numFmtId="0" fontId="4" fillId="0" borderId="27" xfId="0" applyNumberFormat="1" applyFont="1" applyFill="1" applyBorder="1" applyAlignment="1">
      <alignment horizontal="center" vertical="center" shrinkToFit="1"/>
    </xf>
    <xf numFmtId="0" fontId="4" fillId="24" borderId="28" xfId="0" applyFont="1" applyFill="1" applyBorder="1" applyAlignment="1">
      <alignment horizontal="center" vertical="center" shrinkToFit="1"/>
    </xf>
    <xf numFmtId="0" fontId="4" fillId="24" borderId="27" xfId="0" applyNumberFormat="1" applyFont="1" applyFill="1" applyBorder="1" applyAlignment="1">
      <alignment horizontal="center" vertical="center" shrinkToFit="1"/>
    </xf>
    <xf numFmtId="0" fontId="4" fillId="24" borderId="29" xfId="0" applyNumberFormat="1" applyFont="1" applyFill="1" applyBorder="1" applyAlignment="1">
      <alignment horizontal="center" vertical="center" shrinkToFit="1"/>
    </xf>
    <xf numFmtId="20" fontId="4" fillId="0" borderId="28" xfId="0" applyNumberFormat="1" applyFont="1" applyFill="1" applyBorder="1" applyAlignment="1">
      <alignment horizontal="center" vertical="center" shrinkToFit="1"/>
    </xf>
    <xf numFmtId="0" fontId="4" fillId="0" borderId="30" xfId="0" applyNumberFormat="1" applyFont="1" applyFill="1" applyBorder="1" applyAlignment="1">
      <alignment horizontal="center" vertical="center" shrinkToFit="1"/>
    </xf>
    <xf numFmtId="191" fontId="4" fillId="0" borderId="28" xfId="0" applyNumberFormat="1" applyFont="1" applyFill="1" applyBorder="1" applyAlignment="1">
      <alignment horizontal="center" vertical="center" shrinkToFit="1"/>
    </xf>
    <xf numFmtId="191" fontId="4" fillId="0" borderId="11" xfId="0" applyNumberFormat="1" applyFont="1" applyFill="1" applyBorder="1" applyAlignment="1">
      <alignment horizontal="center" vertical="center" shrinkToFit="1"/>
    </xf>
    <xf numFmtId="0" fontId="4" fillId="0" borderId="31" xfId="0" applyNumberFormat="1" applyFont="1" applyFill="1" applyBorder="1" applyAlignment="1">
      <alignment horizontal="center" vertical="center" shrinkToFit="1"/>
    </xf>
    <xf numFmtId="191" fontId="4" fillId="0" borderId="32" xfId="0" applyNumberFormat="1" applyFont="1" applyFill="1" applyBorder="1" applyAlignment="1">
      <alignment horizontal="center" vertical="center" shrinkToFit="1"/>
    </xf>
    <xf numFmtId="0" fontId="4" fillId="24" borderId="32" xfId="0" applyFont="1" applyFill="1" applyBorder="1" applyAlignment="1">
      <alignment horizontal="center" vertical="center" shrinkToFit="1"/>
    </xf>
    <xf numFmtId="0" fontId="4" fillId="24" borderId="31" xfId="0" applyNumberFormat="1" applyFont="1" applyFill="1" applyBorder="1" applyAlignment="1">
      <alignment horizontal="center" vertical="center" shrinkToFit="1"/>
    </xf>
    <xf numFmtId="0" fontId="4" fillId="24" borderId="33" xfId="0" applyNumberFormat="1" applyFont="1" applyFill="1" applyBorder="1" applyAlignment="1">
      <alignment horizontal="center" vertical="center" shrinkToFit="1"/>
    </xf>
    <xf numFmtId="0" fontId="4" fillId="24" borderId="34" xfId="0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 applyProtection="1">
      <alignment horizontal="center" vertical="center" shrinkToFit="1"/>
      <protection locked="0"/>
    </xf>
    <xf numFmtId="0" fontId="31" fillId="0" borderId="0" xfId="0" applyFont="1" applyFill="1" applyBorder="1" applyAlignment="1" applyProtection="1">
      <alignment horizontal="right" vertical="center" shrinkToFit="1"/>
      <protection/>
    </xf>
    <xf numFmtId="0" fontId="31" fillId="0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>
      <alignment horizontal="left" vertical="center" shrinkToFit="1"/>
    </xf>
    <xf numFmtId="0" fontId="4" fillId="0" borderId="0" xfId="0" applyFont="1" applyFill="1" applyBorder="1" applyAlignment="1" applyProtection="1">
      <alignment vertical="center" shrinkToFit="1"/>
      <protection/>
    </xf>
    <xf numFmtId="0" fontId="14" fillId="0" borderId="0" xfId="0" applyFont="1" applyFill="1" applyAlignment="1">
      <alignment horizontal="center" vertical="center" shrinkToFit="1"/>
    </xf>
    <xf numFmtId="0" fontId="11" fillId="0" borderId="35" xfId="0" applyFont="1" applyFill="1" applyBorder="1" applyAlignment="1">
      <alignment vertical="center" shrinkToFit="1"/>
    </xf>
    <xf numFmtId="0" fontId="0" fillId="0" borderId="35" xfId="0" applyFill="1" applyBorder="1" applyAlignment="1">
      <alignment vertical="center"/>
    </xf>
    <xf numFmtId="0" fontId="0" fillId="0" borderId="35" xfId="0" applyFont="1" applyFill="1" applyBorder="1" applyAlignment="1">
      <alignment vertical="center" shrinkToFit="1"/>
    </xf>
    <xf numFmtId="0" fontId="0" fillId="0" borderId="36" xfId="0" applyFont="1" applyFill="1" applyBorder="1" applyAlignment="1">
      <alignment vertical="center" shrinkToFit="1"/>
    </xf>
    <xf numFmtId="0" fontId="10" fillId="0" borderId="0" xfId="0" applyFont="1" applyFill="1" applyBorder="1" applyAlignment="1" applyProtection="1">
      <alignment vertical="center" shrinkToFit="1"/>
      <protection locked="0"/>
    </xf>
    <xf numFmtId="0" fontId="12" fillId="0" borderId="0" xfId="0" applyFont="1" applyFill="1" applyBorder="1" applyAlignment="1">
      <alignment vertical="center" shrinkToFit="1"/>
    </xf>
    <xf numFmtId="0" fontId="10" fillId="0" borderId="20" xfId="0" applyFont="1" applyFill="1" applyBorder="1" applyAlignment="1" applyProtection="1">
      <alignment vertical="center" shrinkToFit="1"/>
      <protection locked="0"/>
    </xf>
    <xf numFmtId="0" fontId="11" fillId="0" borderId="14" xfId="0" applyFont="1" applyFill="1" applyBorder="1" applyAlignment="1">
      <alignment vertical="center" shrinkToFit="1"/>
    </xf>
    <xf numFmtId="0" fontId="0" fillId="0" borderId="0" xfId="0" applyFill="1" applyBorder="1" applyAlignment="1">
      <alignment vertical="center"/>
    </xf>
    <xf numFmtId="56" fontId="0" fillId="0" borderId="0" xfId="0" applyNumberFormat="1" applyFill="1" applyBorder="1" applyAlignment="1" quotePrefix="1">
      <alignment vertical="center" wrapText="1"/>
    </xf>
    <xf numFmtId="0" fontId="0" fillId="0" borderId="37" xfId="0" applyFill="1" applyBorder="1" applyAlignment="1">
      <alignment vertical="center"/>
    </xf>
    <xf numFmtId="20" fontId="0" fillId="0" borderId="17" xfId="0" applyNumberFormat="1" applyFont="1" applyFill="1" applyBorder="1" applyAlignment="1" quotePrefix="1">
      <alignment vertical="center" wrapText="1" shrinkToFit="1"/>
    </xf>
    <xf numFmtId="20" fontId="0" fillId="0" borderId="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vertical="center" shrinkToFit="1"/>
    </xf>
    <xf numFmtId="0" fontId="0" fillId="0" borderId="20" xfId="0" applyFill="1" applyBorder="1" applyAlignment="1">
      <alignment vertical="center"/>
    </xf>
    <xf numFmtId="0" fontId="10" fillId="0" borderId="38" xfId="0" applyFont="1" applyFill="1" applyBorder="1" applyAlignment="1" applyProtection="1">
      <alignment vertical="center" shrinkToFit="1"/>
      <protection locked="0"/>
    </xf>
    <xf numFmtId="0" fontId="10" fillId="0" borderId="35" xfId="0" applyFont="1" applyFill="1" applyBorder="1" applyAlignment="1" applyProtection="1">
      <alignment vertical="center" shrinkToFit="1"/>
      <protection locked="0"/>
    </xf>
    <xf numFmtId="0" fontId="0" fillId="0" borderId="35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vertical="center" shrinkToFit="1"/>
    </xf>
    <xf numFmtId="20" fontId="0" fillId="0" borderId="40" xfId="0" applyNumberFormat="1" applyFont="1" applyFill="1" applyBorder="1" applyAlignment="1">
      <alignment vertical="center" shrinkToFit="1"/>
    </xf>
    <xf numFmtId="49" fontId="11" fillId="0" borderId="0" xfId="0" applyNumberFormat="1" applyFont="1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10" fillId="0" borderId="17" xfId="0" applyFont="1" applyFill="1" applyBorder="1" applyAlignment="1" applyProtection="1">
      <alignment vertical="center" shrinkToFit="1"/>
      <protection locked="0"/>
    </xf>
    <xf numFmtId="0" fontId="0" fillId="0" borderId="41" xfId="0" applyFont="1" applyFill="1" applyBorder="1" applyAlignment="1">
      <alignment horizontal="center" vertical="center" shrinkToFit="1"/>
    </xf>
    <xf numFmtId="0" fontId="0" fillId="0" borderId="42" xfId="0" applyFont="1" applyFill="1" applyBorder="1" applyAlignment="1">
      <alignment horizontal="center" vertical="center" shrinkToFit="1"/>
    </xf>
    <xf numFmtId="49" fontId="11" fillId="0" borderId="42" xfId="0" applyNumberFormat="1" applyFont="1" applyFill="1" applyBorder="1" applyAlignment="1">
      <alignment vertical="center"/>
    </xf>
    <xf numFmtId="0" fontId="0" fillId="0" borderId="0" xfId="0" applyAlignment="1">
      <alignment vertical="center" shrinkToFit="1"/>
    </xf>
    <xf numFmtId="49" fontId="0" fillId="0" borderId="0" xfId="0" applyNumberFormat="1" applyFont="1" applyFill="1" applyBorder="1" applyAlignment="1">
      <alignment vertical="center" shrinkToFit="1"/>
    </xf>
    <xf numFmtId="49" fontId="0" fillId="0" borderId="0" xfId="0" applyNumberFormat="1" applyFont="1" applyFill="1" applyBorder="1" applyAlignment="1">
      <alignment vertical="center"/>
    </xf>
    <xf numFmtId="0" fontId="0" fillId="0" borderId="43" xfId="0" applyFont="1" applyFill="1" applyBorder="1" applyAlignment="1">
      <alignment vertical="center" shrinkToFit="1"/>
    </xf>
    <xf numFmtId="0" fontId="10" fillId="0" borderId="42" xfId="0" applyFont="1" applyFill="1" applyBorder="1" applyAlignment="1" applyProtection="1">
      <alignment vertical="center" shrinkToFit="1"/>
      <protection locked="0"/>
    </xf>
    <xf numFmtId="0" fontId="0" fillId="0" borderId="44" xfId="0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horizontal="center" vertical="center" shrinkToFit="1"/>
    </xf>
    <xf numFmtId="20" fontId="0" fillId="0" borderId="40" xfId="0" applyNumberFormat="1" applyFill="1" applyBorder="1" applyAlignment="1" quotePrefix="1">
      <alignment vertical="center" wrapText="1" shrinkToFit="1"/>
    </xf>
    <xf numFmtId="20" fontId="0" fillId="0" borderId="0" xfId="0" applyNumberFormat="1" applyFill="1" applyBorder="1" applyAlignment="1">
      <alignment vertical="center" shrinkToFit="1"/>
    </xf>
    <xf numFmtId="20" fontId="0" fillId="0" borderId="17" xfId="0" applyNumberFormat="1" applyFill="1" applyBorder="1" applyAlignment="1">
      <alignment vertical="center" shrinkToFit="1"/>
    </xf>
    <xf numFmtId="49" fontId="11" fillId="0" borderId="18" xfId="0" applyNumberFormat="1" applyFon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10" fillId="0" borderId="43" xfId="0" applyFont="1" applyFill="1" applyBorder="1" applyAlignment="1" applyProtection="1">
      <alignment vertical="center" shrinkToFit="1"/>
      <protection locked="0"/>
    </xf>
    <xf numFmtId="0" fontId="0" fillId="0" borderId="46" xfId="0" applyFont="1" applyFill="1" applyBorder="1" applyAlignment="1">
      <alignment horizontal="center" vertical="center" shrinkToFit="1"/>
    </xf>
    <xf numFmtId="0" fontId="10" fillId="0" borderId="39" xfId="0" applyFont="1" applyFill="1" applyBorder="1" applyAlignment="1" applyProtection="1">
      <alignment vertical="center" shrinkToFit="1"/>
      <protection locked="0"/>
    </xf>
    <xf numFmtId="0" fontId="0" fillId="0" borderId="42" xfId="0" applyFill="1" applyBorder="1" applyAlignment="1">
      <alignment vertical="center"/>
    </xf>
    <xf numFmtId="49" fontId="0" fillId="0" borderId="42" xfId="0" applyNumberFormat="1" applyFont="1" applyFill="1" applyBorder="1" applyAlignment="1">
      <alignment vertical="center" shrinkToFit="1"/>
    </xf>
    <xf numFmtId="0" fontId="0" fillId="0" borderId="47" xfId="0" applyFont="1" applyFill="1" applyBorder="1" applyAlignment="1">
      <alignment horizontal="center" vertical="center" shrinkToFit="1"/>
    </xf>
    <xf numFmtId="0" fontId="10" fillId="0" borderId="40" xfId="0" applyFont="1" applyFill="1" applyBorder="1" applyAlignment="1" applyProtection="1">
      <alignment vertical="center" shrinkToFit="1"/>
      <protection locked="0"/>
    </xf>
    <xf numFmtId="0" fontId="0" fillId="0" borderId="48" xfId="0" applyFont="1" applyFill="1" applyBorder="1" applyAlignment="1">
      <alignment horizontal="center" vertical="center" shrinkToFit="1"/>
    </xf>
    <xf numFmtId="0" fontId="10" fillId="0" borderId="44" xfId="0" applyFont="1" applyFill="1" applyBorder="1" applyAlignment="1" applyProtection="1">
      <alignment vertical="center" shrinkToFit="1"/>
      <protection locked="0"/>
    </xf>
    <xf numFmtId="56" fontId="0" fillId="0" borderId="17" xfId="0" applyNumberFormat="1" applyFill="1" applyBorder="1" applyAlignment="1" quotePrefix="1">
      <alignment vertical="center" wrapText="1" shrinkToFit="1"/>
    </xf>
    <xf numFmtId="20" fontId="0" fillId="0" borderId="40" xfId="0" applyNumberFormat="1" applyFill="1" applyBorder="1" applyAlignment="1">
      <alignment vertical="center" shrinkToFit="1"/>
    </xf>
    <xf numFmtId="0" fontId="0" fillId="0" borderId="37" xfId="0" applyFont="1" applyFill="1" applyBorder="1" applyAlignment="1">
      <alignment vertical="center" shrinkToFit="1"/>
    </xf>
    <xf numFmtId="0" fontId="0" fillId="0" borderId="37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 applyProtection="1">
      <alignment vertical="center" shrinkToFit="1"/>
      <protection locked="0"/>
    </xf>
    <xf numFmtId="0" fontId="0" fillId="0" borderId="42" xfId="0" applyFont="1" applyFill="1" applyBorder="1" applyAlignment="1">
      <alignment vertical="center" shrinkToFit="1"/>
    </xf>
    <xf numFmtId="0" fontId="12" fillId="0" borderId="42" xfId="0" applyFont="1" applyFill="1" applyBorder="1" applyAlignment="1">
      <alignment vertical="center" shrinkToFit="1"/>
    </xf>
    <xf numFmtId="0" fontId="10" fillId="0" borderId="47" xfId="0" applyFont="1" applyFill="1" applyBorder="1" applyAlignment="1" applyProtection="1">
      <alignment vertical="center" shrinkToFit="1"/>
      <protection locked="0"/>
    </xf>
    <xf numFmtId="20" fontId="0" fillId="0" borderId="0" xfId="0" applyNumberFormat="1" applyFont="1" applyFill="1" applyBorder="1" applyAlignment="1" quotePrefix="1">
      <alignment vertical="center" wrapText="1" shrinkToFit="1"/>
    </xf>
    <xf numFmtId="20" fontId="0" fillId="0" borderId="48" xfId="0" applyNumberFormat="1" applyFont="1" applyFill="1" applyBorder="1" applyAlignment="1" quotePrefix="1">
      <alignment vertical="center" wrapText="1" shrinkToFit="1"/>
    </xf>
    <xf numFmtId="0" fontId="10" fillId="0" borderId="36" xfId="0" applyFont="1" applyFill="1" applyBorder="1" applyAlignment="1" applyProtection="1">
      <alignment vertical="center" shrinkToFit="1"/>
      <protection locked="0"/>
    </xf>
    <xf numFmtId="56" fontId="10" fillId="0" borderId="0" xfId="0" applyNumberFormat="1" applyFont="1" applyFill="1" applyBorder="1" applyAlignment="1" quotePrefix="1">
      <alignment vertical="center" wrapText="1"/>
    </xf>
    <xf numFmtId="0" fontId="10" fillId="0" borderId="0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0" fillId="0" borderId="37" xfId="0" applyFont="1" applyFill="1" applyBorder="1" applyAlignment="1">
      <alignment vertical="center"/>
    </xf>
    <xf numFmtId="0" fontId="0" fillId="0" borderId="40" xfId="0" applyFont="1" applyFill="1" applyBorder="1" applyAlignment="1">
      <alignment vertical="center" shrinkToFit="1"/>
    </xf>
    <xf numFmtId="0" fontId="0" fillId="0" borderId="4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 quotePrefix="1">
      <alignment vertical="center" wrapText="1" shrinkToFit="1"/>
    </xf>
    <xf numFmtId="0" fontId="10" fillId="0" borderId="41" xfId="0" applyFont="1" applyFill="1" applyBorder="1" applyAlignment="1" applyProtection="1">
      <alignment vertical="center" shrinkToFit="1"/>
      <protection locked="0"/>
    </xf>
    <xf numFmtId="0" fontId="0" fillId="0" borderId="20" xfId="0" applyFont="1" applyFill="1" applyBorder="1" applyAlignment="1" quotePrefix="1">
      <alignment vertical="center" wrapText="1" shrinkToFit="1"/>
    </xf>
    <xf numFmtId="0" fontId="12" fillId="0" borderId="0" xfId="0" applyFont="1" applyAlignment="1" quotePrefix="1">
      <alignment vertical="center" wrapText="1" shrinkToFit="1"/>
    </xf>
    <xf numFmtId="0" fontId="12" fillId="0" borderId="0" xfId="0" applyFont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20" fontId="12" fillId="0" borderId="17" xfId="0" applyNumberFormat="1" applyFont="1" applyFill="1" applyBorder="1" applyAlignment="1" quotePrefix="1">
      <alignment vertical="center" wrapText="1" shrinkToFit="1"/>
    </xf>
    <xf numFmtId="20" fontId="12" fillId="0" borderId="0" xfId="0" applyNumberFormat="1" applyFont="1" applyFill="1" applyBorder="1" applyAlignment="1">
      <alignment vertical="center" shrinkToFit="1"/>
    </xf>
    <xf numFmtId="20" fontId="10" fillId="0" borderId="0" xfId="0" applyNumberFormat="1" applyFont="1" applyAlignment="1">
      <alignment vertical="center" shrinkToFit="1"/>
    </xf>
    <xf numFmtId="0" fontId="10" fillId="0" borderId="0" xfId="0" applyFont="1" applyAlignment="1">
      <alignment vertical="center" shrinkToFit="1"/>
    </xf>
    <xf numFmtId="0" fontId="10" fillId="0" borderId="37" xfId="0" applyFont="1" applyBorder="1" applyAlignment="1">
      <alignment vertical="center" shrinkToFit="1"/>
    </xf>
    <xf numFmtId="20" fontId="10" fillId="0" borderId="0" xfId="0" applyNumberFormat="1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0" fillId="0" borderId="18" xfId="0" applyFont="1" applyFill="1" applyBorder="1" applyAlignment="1" applyProtection="1">
      <alignment vertical="center" shrinkToFit="1"/>
      <protection locked="0"/>
    </xf>
    <xf numFmtId="0" fontId="10" fillId="0" borderId="18" xfId="0" applyFont="1" applyFill="1" applyBorder="1" applyAlignment="1">
      <alignment vertical="center" shrinkToFit="1"/>
    </xf>
    <xf numFmtId="0" fontId="10" fillId="0" borderId="41" xfId="0" applyFont="1" applyFill="1" applyBorder="1" applyAlignment="1">
      <alignment horizontal="center" vertical="center" shrinkToFit="1"/>
    </xf>
    <xf numFmtId="0" fontId="10" fillId="0" borderId="47" xfId="0" applyFont="1" applyFill="1" applyBorder="1" applyAlignment="1">
      <alignment horizontal="center" vertical="center" shrinkToFit="1"/>
    </xf>
    <xf numFmtId="0" fontId="10" fillId="0" borderId="18" xfId="0" applyFont="1" applyFill="1" applyBorder="1" applyAlignment="1">
      <alignment horizontal="center" vertical="center" shrinkToFit="1"/>
    </xf>
    <xf numFmtId="0" fontId="2" fillId="0" borderId="37" xfId="0" applyFont="1" applyFill="1" applyBorder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37" fillId="0" borderId="0" xfId="0" applyFont="1" applyFill="1" applyBorder="1" applyAlignment="1">
      <alignment vertical="top" textRotation="255" wrapText="1" shrinkToFit="1"/>
    </xf>
    <xf numFmtId="0" fontId="5" fillId="0" borderId="0" xfId="0" applyFont="1" applyFill="1" applyAlignment="1">
      <alignment vertical="center" shrinkToFit="1"/>
    </xf>
    <xf numFmtId="0" fontId="40" fillId="0" borderId="0" xfId="0" applyFont="1" applyFill="1" applyBorder="1" applyAlignment="1">
      <alignment vertical="center" shrinkToFit="1"/>
    </xf>
    <xf numFmtId="0" fontId="5" fillId="0" borderId="0" xfId="0" applyFont="1" applyFill="1" applyBorder="1" applyAlignment="1">
      <alignment vertical="center" shrinkToFit="1"/>
    </xf>
    <xf numFmtId="0" fontId="9" fillId="0" borderId="0" xfId="0" applyFont="1" applyFill="1" applyBorder="1" applyAlignment="1">
      <alignment vertical="center" shrinkToFit="1"/>
    </xf>
    <xf numFmtId="0" fontId="9" fillId="0" borderId="0" xfId="0" applyFont="1" applyFill="1" applyAlignment="1">
      <alignment vertical="center" shrinkToFit="1"/>
    </xf>
    <xf numFmtId="0" fontId="6" fillId="7" borderId="23" xfId="0" applyFont="1" applyFill="1" applyBorder="1" applyAlignment="1">
      <alignment horizontal="center" vertical="center" shrinkToFit="1"/>
    </xf>
    <xf numFmtId="0" fontId="6" fillId="7" borderId="22" xfId="0" applyFont="1" applyFill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33" xfId="0" applyNumberFormat="1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7" borderId="52" xfId="0" applyFont="1" applyFill="1" applyBorder="1" applyAlignment="1">
      <alignment horizontal="center" vertical="center" shrinkToFit="1"/>
    </xf>
    <xf numFmtId="0" fontId="6" fillId="7" borderId="53" xfId="0" applyFont="1" applyFill="1" applyBorder="1" applyAlignment="1">
      <alignment horizontal="center" vertical="center" shrinkToFit="1"/>
    </xf>
    <xf numFmtId="0" fontId="6" fillId="7" borderId="54" xfId="0" applyFont="1" applyFill="1" applyBorder="1" applyAlignment="1">
      <alignment horizontal="center" vertical="center" shrinkToFit="1"/>
    </xf>
    <xf numFmtId="0" fontId="6" fillId="0" borderId="11" xfId="0" applyNumberFormat="1" applyFont="1" applyBorder="1" applyAlignment="1">
      <alignment horizontal="center" vertical="center" shrinkToFit="1"/>
    </xf>
    <xf numFmtId="0" fontId="6" fillId="0" borderId="31" xfId="0" applyNumberFormat="1" applyFont="1" applyBorder="1" applyAlignment="1">
      <alignment horizontal="center" vertical="center" shrinkToFit="1"/>
    </xf>
    <xf numFmtId="187" fontId="6" fillId="0" borderId="55" xfId="0" applyNumberFormat="1" applyFont="1" applyBorder="1" applyAlignment="1" quotePrefix="1">
      <alignment horizontal="center" vertical="center" shrinkToFit="1"/>
    </xf>
    <xf numFmtId="187" fontId="6" fillId="0" borderId="0" xfId="0" applyNumberFormat="1" applyFont="1" applyBorder="1" applyAlignment="1">
      <alignment horizontal="center" vertical="center" shrinkToFit="1"/>
    </xf>
    <xf numFmtId="187" fontId="6" fillId="0" borderId="56" xfId="0" applyNumberFormat="1" applyFont="1" applyBorder="1" applyAlignment="1">
      <alignment horizontal="center" vertical="center" shrinkToFit="1"/>
    </xf>
    <xf numFmtId="0" fontId="31" fillId="0" borderId="0" xfId="0" applyFont="1" applyFill="1" applyBorder="1" applyAlignment="1" applyProtection="1">
      <alignment horizontal="left" vertical="center" shrinkToFit="1"/>
      <protection/>
    </xf>
    <xf numFmtId="0" fontId="4" fillId="21" borderId="57" xfId="0" applyFont="1" applyFill="1" applyBorder="1" applyAlignment="1">
      <alignment horizontal="center" vertical="center" shrinkToFit="1"/>
    </xf>
    <xf numFmtId="187" fontId="6" fillId="0" borderId="55" xfId="0" applyNumberFormat="1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22" xfId="0" applyNumberFormat="1" applyFont="1" applyBorder="1" applyAlignment="1">
      <alignment horizontal="center" vertical="center" shrinkToFit="1"/>
    </xf>
    <xf numFmtId="0" fontId="6" fillId="0" borderId="23" xfId="0" applyNumberFormat="1" applyFont="1" applyBorder="1" applyAlignment="1">
      <alignment horizontal="center" vertical="center" shrinkToFit="1"/>
    </xf>
    <xf numFmtId="0" fontId="6" fillId="0" borderId="26" xfId="0" applyNumberFormat="1" applyFont="1" applyBorder="1" applyAlignment="1">
      <alignment horizontal="center" vertical="center" shrinkToFit="1"/>
    </xf>
    <xf numFmtId="0" fontId="32" fillId="0" borderId="0" xfId="0" applyNumberFormat="1" applyFont="1" applyFill="1" applyBorder="1" applyAlignment="1">
      <alignment horizontal="right" vertical="center" shrinkToFit="1"/>
    </xf>
    <xf numFmtId="0" fontId="9" fillId="0" borderId="0" xfId="0" applyNumberFormat="1" applyFont="1" applyFill="1" applyBorder="1" applyAlignment="1">
      <alignment horizontal="center" vertical="center" shrinkToFit="1"/>
    </xf>
    <xf numFmtId="0" fontId="32" fillId="0" borderId="0" xfId="0" applyNumberFormat="1" applyFont="1" applyFill="1" applyBorder="1" applyAlignment="1">
      <alignment horizontal="left" vertical="center" shrinkToFit="1"/>
    </xf>
    <xf numFmtId="191" fontId="4" fillId="0" borderId="0" xfId="0" applyNumberFormat="1" applyFont="1" applyFill="1" applyBorder="1" applyAlignment="1">
      <alignment horizontal="center" vertical="center" shrinkToFit="1"/>
    </xf>
    <xf numFmtId="0" fontId="6" fillId="0" borderId="58" xfId="0" applyFont="1" applyBorder="1" applyAlignment="1">
      <alignment horizontal="center" vertical="center" shrinkToFit="1"/>
    </xf>
    <xf numFmtId="0" fontId="4" fillId="21" borderId="58" xfId="0" applyFont="1" applyFill="1" applyBorder="1" applyAlignment="1">
      <alignment horizontal="center" vertical="center" shrinkToFit="1"/>
    </xf>
    <xf numFmtId="0" fontId="6" fillId="0" borderId="59" xfId="0" applyFont="1" applyBorder="1" applyAlignment="1">
      <alignment horizontal="center" vertical="center" shrinkToFit="1"/>
    </xf>
    <xf numFmtId="0" fontId="6" fillId="7" borderId="13" xfId="0" applyFont="1" applyFill="1" applyBorder="1" applyAlignment="1">
      <alignment horizontal="center" vertical="center" shrinkToFit="1"/>
    </xf>
    <xf numFmtId="0" fontId="6" fillId="7" borderId="27" xfId="0" applyFont="1" applyFill="1" applyBorder="1" applyAlignment="1">
      <alignment horizontal="center" vertical="center" shrinkToFit="1"/>
    </xf>
    <xf numFmtId="0" fontId="6" fillId="7" borderId="30" xfId="0" applyFont="1" applyFill="1" applyBorder="1" applyAlignment="1">
      <alignment horizontal="center" vertical="center" shrinkToFit="1"/>
    </xf>
    <xf numFmtId="0" fontId="6" fillId="0" borderId="13" xfId="0" applyNumberFormat="1" applyFont="1" applyBorder="1" applyAlignment="1">
      <alignment horizontal="center" vertical="center" shrinkToFit="1"/>
    </xf>
    <xf numFmtId="0" fontId="6" fillId="0" borderId="29" xfId="0" applyNumberFormat="1" applyFont="1" applyBorder="1" applyAlignment="1">
      <alignment horizontal="center" vertical="center" shrinkToFit="1"/>
    </xf>
    <xf numFmtId="0" fontId="6" fillId="7" borderId="26" xfId="0" applyFont="1" applyFill="1" applyBorder="1" applyAlignment="1">
      <alignment horizontal="center" vertical="center" shrinkToFit="1"/>
    </xf>
    <xf numFmtId="0" fontId="6" fillId="0" borderId="24" xfId="0" applyNumberFormat="1" applyFont="1" applyBorder="1" applyAlignment="1">
      <alignment horizontal="center" vertical="center" shrinkToFit="1"/>
    </xf>
    <xf numFmtId="0" fontId="6" fillId="0" borderId="25" xfId="0" applyNumberFormat="1" applyFont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 applyProtection="1">
      <alignment horizontal="center" vertical="center" shrinkToFit="1"/>
      <protection locked="0"/>
    </xf>
    <xf numFmtId="0" fontId="6" fillId="0" borderId="27" xfId="0" applyFont="1" applyFill="1" applyBorder="1" applyAlignment="1" applyProtection="1">
      <alignment horizontal="center" vertical="center" shrinkToFit="1"/>
      <protection locked="0"/>
    </xf>
    <xf numFmtId="0" fontId="6" fillId="0" borderId="30" xfId="0" applyFont="1" applyFill="1" applyBorder="1" applyAlignment="1" applyProtection="1">
      <alignment horizontal="center" vertical="center" shrinkToFit="1"/>
      <protection locked="0"/>
    </xf>
    <xf numFmtId="0" fontId="31" fillId="7" borderId="13" xfId="0" applyFont="1" applyFill="1" applyBorder="1" applyAlignment="1" applyProtection="1">
      <alignment horizontal="center" vertical="center" shrinkToFit="1"/>
      <protection locked="0"/>
    </xf>
    <xf numFmtId="0" fontId="31" fillId="7" borderId="27" xfId="0" applyFont="1" applyFill="1" applyBorder="1" applyAlignment="1" applyProtection="1">
      <alignment horizontal="center" vertical="center" shrinkToFit="1"/>
      <protection locked="0"/>
    </xf>
    <xf numFmtId="0" fontId="31" fillId="7" borderId="30" xfId="0" applyFont="1" applyFill="1" applyBorder="1" applyAlignment="1" applyProtection="1">
      <alignment horizontal="center" vertical="center" shrinkToFit="1"/>
      <protection locked="0"/>
    </xf>
    <xf numFmtId="0" fontId="6" fillId="0" borderId="22" xfId="0" applyFont="1" applyFill="1" applyBorder="1" applyAlignment="1" applyProtection="1">
      <alignment horizontal="center" vertical="center" shrinkToFit="1"/>
      <protection locked="0"/>
    </xf>
    <xf numFmtId="0" fontId="6" fillId="0" borderId="23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Fill="1" applyBorder="1" applyAlignment="1" applyProtection="1">
      <alignment horizontal="center" vertical="center" shrinkToFit="1"/>
      <protection locked="0"/>
    </xf>
    <xf numFmtId="0" fontId="2" fillId="0" borderId="0" xfId="0" applyFont="1" applyBorder="1" applyAlignment="1">
      <alignment horizontal="center" vertical="center" shrinkToFit="1"/>
    </xf>
    <xf numFmtId="0" fontId="4" fillId="21" borderId="11" xfId="0" applyFont="1" applyFill="1" applyBorder="1" applyAlignment="1" applyProtection="1">
      <alignment horizontal="center" vertical="center" shrinkToFit="1"/>
      <protection/>
    </xf>
    <xf numFmtId="0" fontId="4" fillId="21" borderId="31" xfId="0" applyFont="1" applyFill="1" applyBorder="1" applyAlignment="1" applyProtection="1">
      <alignment horizontal="center" vertical="center" shrinkToFit="1"/>
      <protection/>
    </xf>
    <xf numFmtId="0" fontId="4" fillId="21" borderId="33" xfId="0" applyFont="1" applyFill="1" applyBorder="1" applyAlignment="1" applyProtection="1">
      <alignment horizontal="center" vertical="center" shrinkToFit="1"/>
      <protection/>
    </xf>
    <xf numFmtId="0" fontId="6" fillId="0" borderId="60" xfId="0" applyFont="1" applyBorder="1" applyAlignment="1">
      <alignment horizontal="center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2" xfId="0" applyFont="1" applyBorder="1" applyAlignment="1">
      <alignment horizontal="center" vertical="center" shrinkToFit="1"/>
    </xf>
    <xf numFmtId="0" fontId="6" fillId="0" borderId="63" xfId="0" applyFont="1" applyBorder="1" applyAlignment="1">
      <alignment horizontal="center" vertical="center" shrinkToFit="1"/>
    </xf>
    <xf numFmtId="0" fontId="6" fillId="0" borderId="64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54" xfId="0" applyFont="1" applyBorder="1" applyAlignment="1">
      <alignment horizontal="center" vertical="center" shrinkToFit="1"/>
    </xf>
    <xf numFmtId="0" fontId="4" fillId="21" borderId="13" xfId="0" applyFont="1" applyFill="1" applyBorder="1" applyAlignment="1" applyProtection="1">
      <alignment horizontal="center" vertical="center" shrinkToFit="1"/>
      <protection/>
    </xf>
    <xf numFmtId="0" fontId="4" fillId="21" borderId="27" xfId="0" applyFont="1" applyFill="1" applyBorder="1" applyAlignment="1" applyProtection="1">
      <alignment horizontal="center" vertical="center" shrinkToFit="1"/>
      <protection/>
    </xf>
    <xf numFmtId="0" fontId="4" fillId="21" borderId="30" xfId="0" applyFont="1" applyFill="1" applyBorder="1" applyAlignment="1" applyProtection="1">
      <alignment horizontal="center" vertical="center" shrinkToFit="1"/>
      <protection/>
    </xf>
    <xf numFmtId="0" fontId="6" fillId="0" borderId="65" xfId="0" applyFont="1" applyBorder="1" applyAlignment="1">
      <alignment horizontal="center" vertical="center" shrinkToFit="1"/>
    </xf>
    <xf numFmtId="0" fontId="4" fillId="21" borderId="22" xfId="0" applyFont="1" applyFill="1" applyBorder="1" applyAlignment="1" applyProtection="1">
      <alignment horizontal="center" vertical="center" shrinkToFit="1"/>
      <protection/>
    </xf>
    <xf numFmtId="0" fontId="4" fillId="21" borderId="23" xfId="0" applyFont="1" applyFill="1" applyBorder="1" applyAlignment="1" applyProtection="1">
      <alignment horizontal="center" vertical="center" shrinkToFit="1"/>
      <protection/>
    </xf>
    <xf numFmtId="0" fontId="4" fillId="21" borderId="26" xfId="0" applyFont="1" applyFill="1" applyBorder="1" applyAlignment="1" applyProtection="1">
      <alignment horizontal="center" vertical="center" shrinkToFit="1"/>
      <protection/>
    </xf>
    <xf numFmtId="0" fontId="6" fillId="0" borderId="11" xfId="0" applyFont="1" applyFill="1" applyBorder="1" applyAlignment="1" applyProtection="1">
      <alignment horizontal="center" vertical="center" shrinkToFit="1"/>
      <protection locked="0"/>
    </xf>
    <xf numFmtId="0" fontId="6" fillId="0" borderId="31" xfId="0" applyFont="1" applyFill="1" applyBorder="1" applyAlignment="1" applyProtection="1">
      <alignment horizontal="center" vertical="center" shrinkToFit="1"/>
      <protection locked="0"/>
    </xf>
    <xf numFmtId="0" fontId="6" fillId="0" borderId="33" xfId="0" applyFont="1" applyFill="1" applyBorder="1" applyAlignment="1" applyProtection="1">
      <alignment horizontal="center" vertical="center" shrinkToFit="1"/>
      <protection locked="0"/>
    </xf>
    <xf numFmtId="0" fontId="6" fillId="0" borderId="28" xfId="0" applyNumberFormat="1" applyFont="1" applyBorder="1" applyAlignment="1">
      <alignment horizontal="center" vertical="center" shrinkToFit="1"/>
    </xf>
    <xf numFmtId="0" fontId="6" fillId="0" borderId="30" xfId="0" applyNumberFormat="1" applyFont="1" applyBorder="1" applyAlignment="1">
      <alignment horizontal="center" vertical="center" shrinkToFit="1"/>
    </xf>
    <xf numFmtId="0" fontId="31" fillId="7" borderId="11" xfId="0" applyFont="1" applyFill="1" applyBorder="1" applyAlignment="1" applyProtection="1">
      <alignment horizontal="center" vertical="center" shrinkToFit="1"/>
      <protection locked="0"/>
    </xf>
    <xf numFmtId="0" fontId="31" fillId="7" borderId="31" xfId="0" applyFont="1" applyFill="1" applyBorder="1" applyAlignment="1" applyProtection="1">
      <alignment horizontal="center" vertical="center" shrinkToFit="1"/>
      <protection locked="0"/>
    </xf>
    <xf numFmtId="0" fontId="31" fillId="7" borderId="33" xfId="0" applyFont="1" applyFill="1" applyBorder="1" applyAlignment="1" applyProtection="1">
      <alignment horizontal="center" vertical="center" shrinkToFit="1"/>
      <protection locked="0"/>
    </xf>
    <xf numFmtId="0" fontId="6" fillId="7" borderId="11" xfId="0" applyFont="1" applyFill="1" applyBorder="1" applyAlignment="1">
      <alignment horizontal="center" vertical="center" shrinkToFit="1"/>
    </xf>
    <xf numFmtId="0" fontId="6" fillId="7" borderId="31" xfId="0" applyFont="1" applyFill="1" applyBorder="1" applyAlignment="1">
      <alignment horizontal="center" vertical="center" shrinkToFit="1"/>
    </xf>
    <xf numFmtId="0" fontId="6" fillId="7" borderId="33" xfId="0" applyFont="1" applyFill="1" applyBorder="1" applyAlignment="1">
      <alignment horizontal="center" vertical="center" shrinkToFit="1"/>
    </xf>
    <xf numFmtId="0" fontId="6" fillId="0" borderId="61" xfId="0" applyNumberFormat="1" applyFont="1" applyBorder="1" applyAlignment="1">
      <alignment horizontal="center" vertical="center" shrinkToFit="1"/>
    </xf>
    <xf numFmtId="0" fontId="6" fillId="0" borderId="62" xfId="0" applyNumberFormat="1" applyFont="1" applyBorder="1" applyAlignment="1">
      <alignment horizontal="center" vertical="center" shrinkToFit="1"/>
    </xf>
    <xf numFmtId="0" fontId="6" fillId="0" borderId="27" xfId="0" applyNumberFormat="1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31" fillId="0" borderId="10" xfId="0" applyFont="1" applyFill="1" applyBorder="1" applyAlignment="1">
      <alignment horizontal="right" vertical="center" shrinkToFit="1"/>
    </xf>
    <xf numFmtId="0" fontId="4" fillId="21" borderId="52" xfId="0" applyFont="1" applyFill="1" applyBorder="1" applyAlignment="1" applyProtection="1">
      <alignment horizontal="center" vertical="center" shrinkToFit="1"/>
      <protection/>
    </xf>
    <xf numFmtId="0" fontId="4" fillId="21" borderId="53" xfId="0" applyFont="1" applyFill="1" applyBorder="1" applyAlignment="1" applyProtection="1">
      <alignment horizontal="center" vertical="center" shrinkToFit="1"/>
      <protection/>
    </xf>
    <xf numFmtId="0" fontId="4" fillId="21" borderId="54" xfId="0" applyFont="1" applyFill="1" applyBorder="1" applyAlignment="1" applyProtection="1">
      <alignment horizontal="center" vertical="center" shrinkToFit="1"/>
      <protection/>
    </xf>
    <xf numFmtId="0" fontId="4" fillId="21" borderId="59" xfId="0" applyFont="1" applyFill="1" applyBorder="1" applyAlignment="1">
      <alignment horizontal="center" vertical="center" shrinkToFit="1"/>
    </xf>
    <xf numFmtId="0" fontId="31" fillId="25" borderId="66" xfId="0" applyFont="1" applyFill="1" applyBorder="1" applyAlignment="1" applyProtection="1">
      <alignment horizontal="right" vertical="center" shrinkToFit="1"/>
      <protection/>
    </xf>
    <xf numFmtId="0" fontId="31" fillId="0" borderId="0" xfId="0" applyFont="1" applyFill="1" applyBorder="1" applyAlignment="1" applyProtection="1">
      <alignment horizontal="right" vertical="center" shrinkToFit="1"/>
      <protection/>
    </xf>
    <xf numFmtId="191" fontId="4" fillId="0" borderId="66" xfId="0" applyNumberFormat="1" applyFont="1" applyFill="1" applyBorder="1" applyAlignment="1">
      <alignment horizontal="center" vertical="center" shrinkToFit="1"/>
    </xf>
    <xf numFmtId="0" fontId="4" fillId="0" borderId="66" xfId="0" applyNumberFormat="1" applyFont="1" applyFill="1" applyBorder="1" applyAlignment="1">
      <alignment horizontal="center" vertical="center" shrinkToFit="1"/>
    </xf>
    <xf numFmtId="0" fontId="2" fillId="21" borderId="63" xfId="0" applyFont="1" applyFill="1" applyBorder="1" applyAlignment="1">
      <alignment horizontal="center" vertical="center" shrinkToFit="1"/>
    </xf>
    <xf numFmtId="0" fontId="4" fillId="0" borderId="0" xfId="0" applyNumberFormat="1" applyFont="1" applyFill="1" applyBorder="1" applyAlignment="1">
      <alignment horizontal="center" vertical="center" shrinkToFit="1"/>
    </xf>
    <xf numFmtId="0" fontId="31" fillId="0" borderId="0" xfId="0" applyNumberFormat="1" applyFont="1" applyFill="1" applyBorder="1" applyAlignment="1">
      <alignment horizontal="left" vertical="center" shrinkToFit="1"/>
    </xf>
    <xf numFmtId="0" fontId="31" fillId="0" borderId="0" xfId="0" applyNumberFormat="1" applyFont="1" applyFill="1" applyBorder="1" applyAlignment="1">
      <alignment horizontal="right" vertical="center" shrinkToFit="1"/>
    </xf>
    <xf numFmtId="0" fontId="2" fillId="23" borderId="63" xfId="0" applyFont="1" applyFill="1" applyBorder="1" applyAlignment="1">
      <alignment horizontal="center" vertical="center" shrinkToFit="1"/>
    </xf>
    <xf numFmtId="0" fontId="13" fillId="0" borderId="67" xfId="0" applyFont="1" applyBorder="1" applyAlignment="1">
      <alignment horizontal="left" vertical="center" shrinkToFit="1"/>
    </xf>
    <xf numFmtId="0" fontId="13" fillId="0" borderId="0" xfId="0" applyFont="1" applyBorder="1" applyAlignment="1">
      <alignment horizontal="left" vertical="center" shrinkToFit="1"/>
    </xf>
    <xf numFmtId="0" fontId="5" fillId="0" borderId="0" xfId="0" applyFont="1" applyBorder="1" applyAlignment="1">
      <alignment horizontal="left" vertical="center" shrinkToFit="1"/>
    </xf>
    <xf numFmtId="0" fontId="14" fillId="4" borderId="16" xfId="0" applyFont="1" applyFill="1" applyBorder="1" applyAlignment="1" applyProtection="1">
      <alignment horizontal="center" vertical="center" shrinkToFit="1"/>
      <protection locked="0"/>
    </xf>
    <xf numFmtId="0" fontId="14" fillId="4" borderId="14" xfId="0" applyFont="1" applyFill="1" applyBorder="1" applyAlignment="1" applyProtection="1">
      <alignment horizontal="center" vertical="center" shrinkToFit="1"/>
      <protection locked="0"/>
    </xf>
    <xf numFmtId="0" fontId="14" fillId="4" borderId="15" xfId="0" applyFont="1" applyFill="1" applyBorder="1" applyAlignment="1" applyProtection="1">
      <alignment horizontal="center" vertical="center" shrinkToFit="1"/>
      <protection locked="0"/>
    </xf>
    <xf numFmtId="0" fontId="14" fillId="4" borderId="21" xfId="0" applyFont="1" applyFill="1" applyBorder="1" applyAlignment="1" applyProtection="1">
      <alignment horizontal="center" vertical="center" shrinkToFit="1"/>
      <protection locked="0"/>
    </xf>
    <xf numFmtId="0" fontId="14" fillId="4" borderId="18" xfId="0" applyFont="1" applyFill="1" applyBorder="1" applyAlignment="1" applyProtection="1">
      <alignment horizontal="center" vertical="center" shrinkToFit="1"/>
      <protection locked="0"/>
    </xf>
    <xf numFmtId="0" fontId="14" fillId="4" borderId="19" xfId="0" applyFont="1" applyFill="1" applyBorder="1" applyAlignment="1" applyProtection="1">
      <alignment horizontal="center" vertical="center" shrinkToFit="1"/>
      <protection locked="0"/>
    </xf>
    <xf numFmtId="0" fontId="14" fillId="0" borderId="16" xfId="0" applyFont="1" applyFill="1" applyBorder="1" applyAlignment="1" applyProtection="1">
      <alignment horizontal="center" vertical="center" shrinkToFit="1"/>
      <protection locked="0"/>
    </xf>
    <xf numFmtId="0" fontId="14" fillId="0" borderId="14" xfId="0" applyFont="1" applyFill="1" applyBorder="1" applyAlignment="1" applyProtection="1">
      <alignment horizontal="center" vertical="center" shrinkToFit="1"/>
      <protection locked="0"/>
    </xf>
    <xf numFmtId="0" fontId="14" fillId="0" borderId="15" xfId="0" applyFont="1" applyFill="1" applyBorder="1" applyAlignment="1" applyProtection="1">
      <alignment horizontal="center" vertical="center" shrinkToFit="1"/>
      <protection locked="0"/>
    </xf>
    <xf numFmtId="0" fontId="14" fillId="0" borderId="21" xfId="0" applyFont="1" applyFill="1" applyBorder="1" applyAlignment="1" applyProtection="1">
      <alignment horizontal="center" vertical="center" shrinkToFit="1"/>
      <protection locked="0"/>
    </xf>
    <xf numFmtId="0" fontId="14" fillId="0" borderId="18" xfId="0" applyFont="1" applyFill="1" applyBorder="1" applyAlignment="1" applyProtection="1">
      <alignment horizontal="center" vertical="center" shrinkToFit="1"/>
      <protection locked="0"/>
    </xf>
    <xf numFmtId="0" fontId="14" fillId="0" borderId="19" xfId="0" applyFont="1" applyFill="1" applyBorder="1" applyAlignment="1" applyProtection="1">
      <alignment horizontal="center" vertical="center" shrinkToFit="1"/>
      <protection locked="0"/>
    </xf>
    <xf numFmtId="0" fontId="0" fillId="0" borderId="17" xfId="0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20" xfId="0" applyFill="1" applyBorder="1" applyAlignment="1">
      <alignment horizontal="center" vertical="center" shrinkToFit="1"/>
    </xf>
    <xf numFmtId="0" fontId="34" fillId="0" borderId="0" xfId="0" applyFont="1" applyFill="1" applyAlignment="1">
      <alignment horizontal="center" vertical="center" shrinkToFit="1"/>
    </xf>
    <xf numFmtId="0" fontId="33" fillId="0" borderId="0" xfId="0" applyFont="1" applyFill="1" applyAlignment="1">
      <alignment horizontal="center" vertical="center" shrinkToFit="1"/>
    </xf>
    <xf numFmtId="0" fontId="33" fillId="0" borderId="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49" fontId="10" fillId="0" borderId="0" xfId="0" applyNumberFormat="1" applyFont="1" applyFill="1" applyBorder="1" applyAlignment="1" quotePrefix="1">
      <alignment horizontal="center" vertical="center" wrapText="1" shrinkToFit="1"/>
    </xf>
    <xf numFmtId="49" fontId="10" fillId="0" borderId="0" xfId="0" applyNumberFormat="1" applyFont="1" applyFill="1" applyBorder="1" applyAlignment="1">
      <alignment horizontal="center" vertical="center" shrinkToFit="1"/>
    </xf>
    <xf numFmtId="0" fontId="10" fillId="0" borderId="0" xfId="0" applyFont="1" applyFill="1" applyBorder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49" fontId="10" fillId="0" borderId="20" xfId="0" applyNumberFormat="1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 shrinkToFit="1"/>
    </xf>
    <xf numFmtId="0" fontId="3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left" vertical="center" shrinkToFit="1"/>
    </xf>
    <xf numFmtId="0" fontId="31" fillId="0" borderId="66" xfId="0" applyNumberFormat="1" applyFont="1" applyFill="1" applyBorder="1" applyAlignment="1">
      <alignment horizontal="right" vertical="center" shrinkToFit="1"/>
    </xf>
    <xf numFmtId="0" fontId="6" fillId="0" borderId="34" xfId="0" applyNumberFormat="1" applyFont="1" applyBorder="1" applyAlignment="1">
      <alignment horizontal="center" vertical="center" shrinkToFit="1"/>
    </xf>
    <xf numFmtId="0" fontId="6" fillId="0" borderId="32" xfId="0" applyNumberFormat="1" applyFont="1" applyBorder="1" applyAlignment="1">
      <alignment horizontal="center" vertical="center" shrinkToFit="1"/>
    </xf>
    <xf numFmtId="0" fontId="31" fillId="7" borderId="22" xfId="0" applyFont="1" applyFill="1" applyBorder="1" applyAlignment="1" applyProtection="1">
      <alignment horizontal="center" vertical="center" shrinkToFit="1"/>
      <protection locked="0"/>
    </xf>
    <xf numFmtId="0" fontId="31" fillId="7" borderId="23" xfId="0" applyFont="1" applyFill="1" applyBorder="1" applyAlignment="1" applyProtection="1">
      <alignment horizontal="center" vertical="center" shrinkToFit="1"/>
      <protection locked="0"/>
    </xf>
    <xf numFmtId="0" fontId="31" fillId="7" borderId="26" xfId="0" applyFont="1" applyFill="1" applyBorder="1" applyAlignment="1" applyProtection="1">
      <alignment horizontal="center" vertical="center" shrinkToFit="1"/>
      <protection locked="0"/>
    </xf>
    <xf numFmtId="0" fontId="31" fillId="0" borderId="66" xfId="0" applyNumberFormat="1" applyFont="1" applyFill="1" applyBorder="1" applyAlignment="1">
      <alignment horizontal="left" vertical="center" shrinkToFit="1"/>
    </xf>
    <xf numFmtId="0" fontId="2" fillId="0" borderId="66" xfId="0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0" xfId="0" applyFont="1" applyBorder="1" applyAlignment="1">
      <alignment horizontal="left" vertical="center" shrinkToFit="1"/>
    </xf>
    <xf numFmtId="0" fontId="31" fillId="0" borderId="66" xfId="0" applyFont="1" applyFill="1" applyBorder="1" applyAlignment="1" applyProtection="1">
      <alignment horizontal="left" vertical="center" shrinkToFit="1"/>
      <protection/>
    </xf>
    <xf numFmtId="0" fontId="2" fillId="0" borderId="66" xfId="0" applyFont="1" applyFill="1" applyBorder="1" applyAlignment="1">
      <alignment horizontal="left" vertical="center" shrinkToFit="1"/>
    </xf>
    <xf numFmtId="0" fontId="31" fillId="25" borderId="0" xfId="0" applyFont="1" applyFill="1" applyBorder="1" applyAlignment="1" applyProtection="1">
      <alignment horizontal="left" vertical="center" shrinkToFit="1"/>
      <protection/>
    </xf>
    <xf numFmtId="0" fontId="2" fillId="0" borderId="0" xfId="0" applyFont="1" applyFill="1" applyBorder="1" applyAlignment="1">
      <alignment horizontal="left" vertical="center" shrinkToFit="1"/>
    </xf>
    <xf numFmtId="0" fontId="37" fillId="0" borderId="0" xfId="0" applyFont="1" applyFill="1" applyBorder="1" applyAlignment="1">
      <alignment horizontal="center" vertical="top" textRotation="255" wrapText="1" shrinkToFit="1"/>
    </xf>
    <xf numFmtId="0" fontId="3" fillId="0" borderId="0" xfId="0" applyFont="1" applyFill="1" applyAlignment="1">
      <alignment horizontal="center" vertical="center" shrinkToFit="1"/>
    </xf>
    <xf numFmtId="0" fontId="5" fillId="0" borderId="0" xfId="0" applyFont="1" applyFill="1" applyAlignment="1">
      <alignment horizontal="center" vertical="center" shrinkToFit="1"/>
    </xf>
    <xf numFmtId="0" fontId="39" fillId="0" borderId="0" xfId="0" applyFont="1" applyFill="1" applyAlignment="1">
      <alignment horizontal="center" vertical="center" shrinkToFit="1"/>
    </xf>
    <xf numFmtId="0" fontId="4" fillId="0" borderId="67" xfId="0" applyFont="1" applyBorder="1" applyAlignment="1">
      <alignment horizontal="left" vertical="center" shrinkToFit="1"/>
    </xf>
    <xf numFmtId="20" fontId="38" fillId="0" borderId="0" xfId="0" applyNumberFormat="1" applyFont="1" applyFill="1" applyBorder="1" applyAlignment="1">
      <alignment horizontal="center" vertical="center" shrinkToFit="1"/>
    </xf>
    <xf numFmtId="0" fontId="38" fillId="0" borderId="0" xfId="0" applyFont="1" applyFill="1" applyBorder="1" applyAlignment="1">
      <alignment horizontal="center" vertical="center" shrinkToFit="1"/>
    </xf>
    <xf numFmtId="0" fontId="5" fillId="0" borderId="28" xfId="0" applyFont="1" applyFill="1" applyBorder="1" applyAlignment="1">
      <alignment horizontal="center" vertical="center" shrinkToFit="1"/>
    </xf>
    <xf numFmtId="0" fontId="5" fillId="0" borderId="27" xfId="0" applyFont="1" applyFill="1" applyBorder="1" applyAlignment="1">
      <alignment horizontal="center" vertical="center" shrinkToFit="1"/>
    </xf>
    <xf numFmtId="0" fontId="5" fillId="0" borderId="29" xfId="0" applyFont="1" applyFill="1" applyBorder="1" applyAlignment="1">
      <alignment horizontal="center" vertical="center" shrinkToFit="1"/>
    </xf>
    <xf numFmtId="0" fontId="5" fillId="26" borderId="28" xfId="0" applyFont="1" applyFill="1" applyBorder="1" applyAlignment="1">
      <alignment horizontal="center" vertical="center" shrinkToFit="1"/>
    </xf>
    <xf numFmtId="0" fontId="5" fillId="26" borderId="27" xfId="0" applyFont="1" applyFill="1" applyBorder="1" applyAlignment="1">
      <alignment horizontal="center" vertical="center" shrinkToFit="1"/>
    </xf>
    <xf numFmtId="0" fontId="5" fillId="26" borderId="29" xfId="0" applyFont="1" applyFill="1" applyBorder="1" applyAlignment="1">
      <alignment horizontal="center" vertical="center" shrinkToFit="1"/>
    </xf>
    <xf numFmtId="0" fontId="41" fillId="0" borderId="17" xfId="0" applyFont="1" applyFill="1" applyBorder="1" applyAlignment="1">
      <alignment vertical="center" shrinkToFit="1"/>
    </xf>
    <xf numFmtId="0" fontId="41" fillId="0" borderId="0" xfId="0" applyFont="1" applyFill="1" applyBorder="1" applyAlignment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2">
    <dxf>
      <font>
        <color rgb="FFFFFF99"/>
      </font>
    </dxf>
    <dxf>
      <font>
        <color rgb="FFCCFFFF"/>
      </font>
    </dxf>
    <dxf>
      <font>
        <color rgb="FFCCFFFF"/>
      </font>
    </dxf>
    <dxf>
      <font>
        <color rgb="FFCCFFFF"/>
      </font>
    </dxf>
    <dxf>
      <font>
        <name val="ＭＳ Ｐゴシック"/>
        <color theme="9" tint="0.5999600291252136"/>
      </font>
    </dxf>
    <dxf>
      <font>
        <color indexed="9"/>
      </font>
    </dxf>
    <dxf>
      <font>
        <color rgb="FFCCFFFF"/>
      </font>
    </dxf>
    <dxf>
      <font>
        <color rgb="FFCCFFFF"/>
      </font>
    </dxf>
    <dxf>
      <font>
        <name val="ＭＳ Ｐゴシック"/>
        <color theme="9" tint="0.5999600291252136"/>
      </font>
    </dxf>
    <dxf>
      <font>
        <color rgb="FFFFFF99"/>
      </font>
    </dxf>
    <dxf>
      <font>
        <color rgb="FFCCFFFF"/>
      </font>
    </dxf>
    <dxf>
      <font>
        <color rgb="FFCC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edEx\Local%20Settings\Temporary%20Internet%20Files\Content.IE5\8W2O3FTE\&#65333;&#65293;&#65297;&#65301;&#20104;&#36984;&#32080;&#2652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抽選"/>
      <sheetName val="組み合わせ"/>
      <sheetName val="報告用紙（トーナメント戦） "/>
      <sheetName val="報告用紙（リーグ戦）"/>
      <sheetName val="集計用紙"/>
      <sheetName val="お金の流れ"/>
    </sheetNames>
    <sheetDataSet>
      <sheetData sheetId="0">
        <row r="5">
          <cell r="BG5" t="str">
            <v>A</v>
          </cell>
          <cell r="BI5" t="str">
            <v>井野</v>
          </cell>
        </row>
        <row r="6">
          <cell r="BG6">
            <v>1</v>
          </cell>
          <cell r="BI6" t="str">
            <v>玉造</v>
          </cell>
        </row>
        <row r="7">
          <cell r="BG7">
            <v>2</v>
          </cell>
          <cell r="BI7" t="str">
            <v>佐倉東</v>
          </cell>
        </row>
        <row r="8">
          <cell r="BG8">
            <v>3</v>
          </cell>
          <cell r="BI8" t="str">
            <v>大栄</v>
          </cell>
        </row>
        <row r="9">
          <cell r="BG9">
            <v>4</v>
          </cell>
          <cell r="BI9" t="str">
            <v>八街中央</v>
          </cell>
        </row>
        <row r="10">
          <cell r="BG10" t="str">
            <v>B</v>
          </cell>
          <cell r="BI10" t="str">
            <v>富里北</v>
          </cell>
        </row>
        <row r="11">
          <cell r="BG11">
            <v>5</v>
          </cell>
          <cell r="BI11" t="str">
            <v>上志津</v>
          </cell>
        </row>
        <row r="12">
          <cell r="BG12">
            <v>6</v>
          </cell>
          <cell r="BI12" t="str">
            <v>栄東</v>
          </cell>
        </row>
        <row r="13">
          <cell r="BG13">
            <v>7</v>
          </cell>
          <cell r="BI13" t="str">
            <v>大山口</v>
          </cell>
        </row>
        <row r="14">
          <cell r="BG14">
            <v>8</v>
          </cell>
          <cell r="BI14" t="str">
            <v>千代田</v>
          </cell>
        </row>
        <row r="15">
          <cell r="BG15" t="str">
            <v>C</v>
          </cell>
          <cell r="BI15" t="str">
            <v>遠山</v>
          </cell>
        </row>
        <row r="16">
          <cell r="BG16">
            <v>9</v>
          </cell>
          <cell r="BI16" t="str">
            <v>桜台</v>
          </cell>
        </row>
        <row r="17">
          <cell r="BG17">
            <v>10</v>
          </cell>
          <cell r="BI17" t="str">
            <v>成田</v>
          </cell>
        </row>
        <row r="18">
          <cell r="BG18">
            <v>11</v>
          </cell>
          <cell r="BI18" t="str">
            <v>臼井南</v>
          </cell>
        </row>
        <row r="19">
          <cell r="BG19">
            <v>12</v>
          </cell>
          <cell r="BI19" t="str">
            <v>下総/成付</v>
          </cell>
        </row>
        <row r="20">
          <cell r="BG20" t="str">
            <v>D</v>
          </cell>
          <cell r="BI20" t="str">
            <v>成田西</v>
          </cell>
        </row>
        <row r="21">
          <cell r="BG21">
            <v>13</v>
          </cell>
          <cell r="BI21" t="str">
            <v>七次台</v>
          </cell>
        </row>
        <row r="22">
          <cell r="BG22">
            <v>14</v>
          </cell>
          <cell r="BI22" t="str">
            <v>木刈</v>
          </cell>
        </row>
        <row r="23">
          <cell r="BG23">
            <v>15</v>
          </cell>
          <cell r="BI23" t="str">
            <v>志津</v>
          </cell>
        </row>
        <row r="24">
          <cell r="BG24">
            <v>16</v>
          </cell>
          <cell r="BI24" t="str">
            <v>酒々井</v>
          </cell>
        </row>
        <row r="25">
          <cell r="BG25" t="str">
            <v>E</v>
          </cell>
          <cell r="BI25" t="str">
            <v>四街道</v>
          </cell>
        </row>
        <row r="26">
          <cell r="BG26">
            <v>17</v>
          </cell>
          <cell r="BI26" t="str">
            <v>船穂</v>
          </cell>
        </row>
        <row r="27">
          <cell r="BG27">
            <v>18</v>
          </cell>
          <cell r="BI27" t="str">
            <v>原山</v>
          </cell>
        </row>
        <row r="28">
          <cell r="BG28">
            <v>19</v>
          </cell>
          <cell r="BI28" t="str">
            <v>根郷</v>
          </cell>
        </row>
        <row r="29">
          <cell r="BG29">
            <v>20</v>
          </cell>
          <cell r="BI29" t="str">
            <v>八街北</v>
          </cell>
        </row>
        <row r="30">
          <cell r="BG30" t="str">
            <v>F</v>
          </cell>
          <cell r="BI30" t="str">
            <v>富里南</v>
          </cell>
        </row>
        <row r="31">
          <cell r="BG31">
            <v>21</v>
          </cell>
          <cell r="BI31" t="str">
            <v>四街道西</v>
          </cell>
        </row>
        <row r="32">
          <cell r="BG32">
            <v>22</v>
          </cell>
          <cell r="BI32" t="str">
            <v>四街道北</v>
          </cell>
        </row>
        <row r="33">
          <cell r="BG33">
            <v>23</v>
          </cell>
          <cell r="BI33" t="str">
            <v>西志津</v>
          </cell>
        </row>
        <row r="34">
          <cell r="BG34">
            <v>24</v>
          </cell>
          <cell r="BI34" t="str">
            <v>南部</v>
          </cell>
        </row>
        <row r="35">
          <cell r="BG35">
            <v>25</v>
          </cell>
          <cell r="BI35" t="str">
            <v>西の原</v>
          </cell>
        </row>
        <row r="36">
          <cell r="BG36" t="str">
            <v>G</v>
          </cell>
          <cell r="BI36" t="str">
            <v>佐倉</v>
          </cell>
        </row>
        <row r="37">
          <cell r="BG37">
            <v>26</v>
          </cell>
          <cell r="BI37" t="str">
            <v>臼井西</v>
          </cell>
        </row>
        <row r="38">
          <cell r="BG38">
            <v>27</v>
          </cell>
          <cell r="BI38" t="str">
            <v>四街道旭</v>
          </cell>
        </row>
        <row r="39">
          <cell r="BG39">
            <v>28</v>
          </cell>
          <cell r="BI39" t="str">
            <v>富里</v>
          </cell>
        </row>
        <row r="40">
          <cell r="BG40">
            <v>29</v>
          </cell>
          <cell r="BI40" t="str">
            <v>八街南</v>
          </cell>
        </row>
        <row r="41">
          <cell r="BG41" t="str">
            <v>H</v>
          </cell>
          <cell r="BI41" t="str">
            <v>中台</v>
          </cell>
        </row>
        <row r="42">
          <cell r="BG42">
            <v>30</v>
          </cell>
          <cell r="BI42" t="str">
            <v>南山</v>
          </cell>
        </row>
        <row r="43">
          <cell r="BG43">
            <v>31</v>
          </cell>
          <cell r="BI43" t="str">
            <v>八街</v>
          </cell>
        </row>
        <row r="44">
          <cell r="BG44">
            <v>32</v>
          </cell>
          <cell r="BI44" t="str">
            <v>印旛</v>
          </cell>
        </row>
        <row r="45">
          <cell r="BG45">
            <v>33</v>
          </cell>
          <cell r="BI45" t="str">
            <v>栄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BU122"/>
  <sheetViews>
    <sheetView tabSelected="1" zoomScalePageLayoutView="0" workbookViewId="0" topLeftCell="A14">
      <selection activeCell="BE121" sqref="BE121"/>
    </sheetView>
  </sheetViews>
  <sheetFormatPr defaultColWidth="2.125" defaultRowHeight="14.25" customHeight="1"/>
  <cols>
    <col min="1" max="56" width="2.75390625" style="1" customWidth="1"/>
    <col min="57" max="16384" width="2.125" style="1" customWidth="1"/>
  </cols>
  <sheetData>
    <row r="1" spans="1:58" ht="19.5" customHeight="1">
      <c r="A1" s="314" t="s">
        <v>81</v>
      </c>
      <c r="B1" s="314"/>
      <c r="C1" s="314"/>
      <c r="D1" s="314"/>
      <c r="E1" s="314"/>
      <c r="F1" s="314"/>
      <c r="G1" s="314"/>
      <c r="H1" s="314"/>
      <c r="I1" s="314"/>
      <c r="J1" s="314"/>
      <c r="K1" s="314"/>
      <c r="L1" s="314"/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  <c r="Y1" s="314"/>
      <c r="Z1" s="314"/>
      <c r="AA1" s="314"/>
      <c r="AB1" s="314"/>
      <c r="AC1" s="314"/>
      <c r="AD1" s="314"/>
      <c r="AE1" s="314"/>
      <c r="AF1" s="314"/>
      <c r="AG1" s="314"/>
      <c r="AH1" s="314"/>
      <c r="AI1" s="314"/>
      <c r="AJ1" s="314"/>
      <c r="AK1" s="314"/>
      <c r="AL1" s="314"/>
      <c r="AM1" s="314"/>
      <c r="AN1" s="314"/>
      <c r="AO1" s="314"/>
      <c r="AP1" s="314"/>
      <c r="AQ1" s="314"/>
      <c r="AR1" s="314"/>
      <c r="AS1" s="314"/>
      <c r="AT1" s="314"/>
      <c r="AU1" s="314"/>
      <c r="AV1" s="314"/>
      <c r="AW1" s="314"/>
      <c r="AX1" s="314"/>
      <c r="AY1" s="314"/>
      <c r="AZ1" s="314"/>
      <c r="BA1" s="16"/>
      <c r="BB1" s="16"/>
      <c r="BC1" s="16"/>
      <c r="BD1" s="16"/>
      <c r="BE1" s="16"/>
      <c r="BF1" s="6"/>
    </row>
    <row r="2" spans="1:58" ht="16.5" customHeight="1">
      <c r="A2" s="315" t="s">
        <v>29</v>
      </c>
      <c r="B2" s="315"/>
      <c r="C2" s="315"/>
      <c r="D2" s="315"/>
      <c r="E2" s="315"/>
      <c r="F2" s="315"/>
      <c r="G2" s="315"/>
      <c r="H2" s="315"/>
      <c r="I2" s="315"/>
      <c r="J2" s="315"/>
      <c r="K2" s="316" t="s">
        <v>76</v>
      </c>
      <c r="L2" s="316"/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6"/>
      <c r="X2" s="316"/>
      <c r="Y2" s="316"/>
      <c r="Z2" s="316"/>
      <c r="AA2" s="316"/>
      <c r="AB2" s="316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</row>
    <row r="3" spans="1:29" ht="19.5" customHeight="1" thickBot="1">
      <c r="A3" s="258" t="s">
        <v>7</v>
      </c>
      <c r="B3" s="258"/>
      <c r="C3" s="29" t="s">
        <v>37</v>
      </c>
      <c r="D3" s="25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39"/>
      <c r="AB3" s="39"/>
      <c r="AC3" s="39"/>
    </row>
    <row r="4" spans="1:67" ht="19.5" customHeight="1" thickBot="1">
      <c r="A4" s="259"/>
      <c r="B4" s="260"/>
      <c r="C4" s="260"/>
      <c r="D4" s="260"/>
      <c r="E4" s="260"/>
      <c r="F4" s="260"/>
      <c r="G4" s="260"/>
      <c r="H4" s="260"/>
      <c r="I4" s="261"/>
      <c r="J4" s="262" t="str">
        <f>B5</f>
        <v>井野</v>
      </c>
      <c r="K4" s="192"/>
      <c r="L4" s="192"/>
      <c r="M4" s="192"/>
      <c r="N4" s="192" t="str">
        <f>B6</f>
        <v>玉造</v>
      </c>
      <c r="O4" s="192"/>
      <c r="P4" s="192"/>
      <c r="Q4" s="192"/>
      <c r="R4" s="192" t="str">
        <f>B7</f>
        <v>佐倉東</v>
      </c>
      <c r="S4" s="192"/>
      <c r="T4" s="192"/>
      <c r="U4" s="192"/>
      <c r="V4" s="192" t="str">
        <f>B8</f>
        <v>大栄</v>
      </c>
      <c r="W4" s="192"/>
      <c r="X4" s="192"/>
      <c r="Y4" s="192"/>
      <c r="Z4" s="192" t="str">
        <f>B9</f>
        <v>八街中央</v>
      </c>
      <c r="AA4" s="192"/>
      <c r="AB4" s="192"/>
      <c r="AC4" s="203"/>
      <c r="AD4" s="204" t="s">
        <v>31</v>
      </c>
      <c r="AE4" s="194"/>
      <c r="AF4" s="194" t="s">
        <v>32</v>
      </c>
      <c r="AG4" s="194"/>
      <c r="AH4" s="194" t="s">
        <v>30</v>
      </c>
      <c r="AI4" s="202"/>
      <c r="AJ4" s="183" t="s">
        <v>4</v>
      </c>
      <c r="AK4" s="184"/>
      <c r="AL4" s="185"/>
      <c r="AM4" s="194" t="s">
        <v>3</v>
      </c>
      <c r="AN4" s="194"/>
      <c r="AO4" s="194" t="s">
        <v>5</v>
      </c>
      <c r="AP4" s="202"/>
      <c r="AQ4" s="232" t="s">
        <v>33</v>
      </c>
      <c r="AR4" s="233"/>
      <c r="AS4" s="234"/>
      <c r="AT4" s="183" t="s">
        <v>6</v>
      </c>
      <c r="AU4" s="184"/>
      <c r="AV4" s="184"/>
      <c r="AW4" s="185"/>
      <c r="AX4" s="232" t="s">
        <v>34</v>
      </c>
      <c r="AY4" s="233"/>
      <c r="AZ4" s="234"/>
      <c r="BG4" s="271" t="s">
        <v>35</v>
      </c>
      <c r="BH4" s="271"/>
      <c r="BI4" s="271" t="s">
        <v>36</v>
      </c>
      <c r="BJ4" s="271"/>
      <c r="BK4" s="271"/>
      <c r="BL4" s="271"/>
      <c r="BM4" s="271"/>
      <c r="BN4" s="271"/>
      <c r="BO4" s="271"/>
    </row>
    <row r="5" spans="1:73" ht="19.5" customHeight="1">
      <c r="A5" s="30" t="str">
        <f>'[1]抽選'!BG5</f>
        <v>A</v>
      </c>
      <c r="B5" s="239" t="str">
        <f>'[1]抽選'!BI5</f>
        <v>井野</v>
      </c>
      <c r="C5" s="240"/>
      <c r="D5" s="240"/>
      <c r="E5" s="240"/>
      <c r="F5" s="240"/>
      <c r="G5" s="240"/>
      <c r="H5" s="240"/>
      <c r="I5" s="241"/>
      <c r="J5" s="57"/>
      <c r="K5" s="58"/>
      <c r="L5" s="58"/>
      <c r="M5" s="59"/>
      <c r="N5" s="60" t="str">
        <f>IF(COUNTBLANK(O5:Q5)&gt;=1,"",IF(O5&gt;Q5,"○",IF(O5=Q5,"△",IF(O5&lt;Q5,"●"))))</f>
        <v>○</v>
      </c>
      <c r="O5" s="61">
        <v>2</v>
      </c>
      <c r="P5" s="61" t="s">
        <v>27</v>
      </c>
      <c r="Q5" s="61">
        <v>0</v>
      </c>
      <c r="R5" s="60" t="str">
        <f>IF(COUNTBLANK(S5:U5)&gt;=1,"",IF(S5&gt;U5,"○",IF(S5=U5,"△",IF(S5&lt;U5,"●"))))</f>
        <v>●</v>
      </c>
      <c r="S5" s="61">
        <v>1</v>
      </c>
      <c r="T5" s="61" t="s">
        <v>27</v>
      </c>
      <c r="U5" s="61">
        <v>6</v>
      </c>
      <c r="V5" s="60" t="str">
        <f>IF(COUNTBLANK(W5:Y5)&gt;=1,"",IF(W5&gt;Y5,"○",IF(W5=Y5,"△",IF(W5&lt;Y5,"●"))))</f>
        <v>●</v>
      </c>
      <c r="W5" s="61">
        <v>1</v>
      </c>
      <c r="X5" s="61" t="s">
        <v>27</v>
      </c>
      <c r="Y5" s="61">
        <v>3</v>
      </c>
      <c r="Z5" s="60" t="str">
        <f>IF(COUNTBLANK(AA5:AC5)&gt;=1,"",IF(AA5&gt;AC5,"○",IF(AA5=AC5,"△",IF(AA5&lt;AC5,"●"))))</f>
        <v>●</v>
      </c>
      <c r="AA5" s="61">
        <v>0</v>
      </c>
      <c r="AB5" s="61" t="s">
        <v>27</v>
      </c>
      <c r="AC5" s="63">
        <v>9</v>
      </c>
      <c r="AD5" s="182">
        <f>COUNTIF($J5:$AC5,"○")</f>
        <v>1</v>
      </c>
      <c r="AE5" s="179"/>
      <c r="AF5" s="179">
        <f>COUNTIF($J5:$AC5,"△")</f>
        <v>0</v>
      </c>
      <c r="AG5" s="179"/>
      <c r="AH5" s="179">
        <f>COUNTIF($J5:$AC5,"●")</f>
        <v>3</v>
      </c>
      <c r="AI5" s="180"/>
      <c r="AJ5" s="178">
        <f>AD5*3+AF5</f>
        <v>3</v>
      </c>
      <c r="AK5" s="177"/>
      <c r="AL5" s="210"/>
      <c r="AM5" s="195">
        <f>K5+O5+S5+W5+AA5</f>
        <v>4</v>
      </c>
      <c r="AN5" s="211"/>
      <c r="AO5" s="212">
        <f>M5+Q5+U5+Y5+AC5</f>
        <v>18</v>
      </c>
      <c r="AP5" s="197"/>
      <c r="AQ5" s="195">
        <f>AM5-AO5</f>
        <v>-14</v>
      </c>
      <c r="AR5" s="196"/>
      <c r="AS5" s="197"/>
      <c r="AT5" s="309">
        <v>4</v>
      </c>
      <c r="AU5" s="310"/>
      <c r="AV5" s="310"/>
      <c r="AW5" s="311"/>
      <c r="AX5" s="220"/>
      <c r="AY5" s="221"/>
      <c r="AZ5" s="222"/>
      <c r="BG5" s="267" t="s">
        <v>71</v>
      </c>
      <c r="BH5" s="267"/>
      <c r="BI5" s="267" t="s">
        <v>95</v>
      </c>
      <c r="BJ5" s="267"/>
      <c r="BK5" s="267"/>
      <c r="BL5" s="267"/>
      <c r="BM5" s="267"/>
      <c r="BN5" s="267"/>
      <c r="BO5" s="267"/>
      <c r="BP5" s="256" t="s">
        <v>77</v>
      </c>
      <c r="BQ5" s="257"/>
      <c r="BR5" s="257"/>
      <c r="BS5" s="257"/>
      <c r="BT5" s="257"/>
      <c r="BU5" s="257"/>
    </row>
    <row r="6" spans="1:73" ht="19.5" customHeight="1">
      <c r="A6" s="31">
        <f>'[1]抽選'!BG6</f>
        <v>1</v>
      </c>
      <c r="B6" s="235" t="str">
        <f>'[1]抽選'!BI6</f>
        <v>玉造</v>
      </c>
      <c r="C6" s="236"/>
      <c r="D6" s="236"/>
      <c r="E6" s="236"/>
      <c r="F6" s="236"/>
      <c r="G6" s="236"/>
      <c r="H6" s="236"/>
      <c r="I6" s="237"/>
      <c r="J6" s="64" t="str">
        <f>IF(COUNTBLANK(K6:M6)&gt;=1,"",IF(K6&gt;M6,"○",IF(K6=M6,"△",IF(K6&lt;M6,"●"))))</f>
        <v>●</v>
      </c>
      <c r="K6" s="65">
        <v>0</v>
      </c>
      <c r="L6" s="65" t="s">
        <v>27</v>
      </c>
      <c r="M6" s="65">
        <v>2</v>
      </c>
      <c r="N6" s="66"/>
      <c r="O6" s="67"/>
      <c r="P6" s="67"/>
      <c r="Q6" s="68"/>
      <c r="R6" s="69" t="str">
        <f>IF(COUNTBLANK(S6:U6)&gt;=1,"",IF(S6&gt;U6,"○",IF(S6=U6,"△",IF(S6&lt;U6,"●"))))</f>
        <v>●</v>
      </c>
      <c r="S6" s="65">
        <v>2</v>
      </c>
      <c r="T6" s="65" t="s">
        <v>27</v>
      </c>
      <c r="U6" s="65">
        <v>12</v>
      </c>
      <c r="V6" s="69" t="str">
        <f>IF(COUNTBLANK(W6:Y6)&gt;=1,"",IF(W6&gt;Y6,"○",IF(W6=Y6,"△",IF(W6&lt;Y6,"●"))))</f>
        <v>●</v>
      </c>
      <c r="W6" s="65">
        <v>1</v>
      </c>
      <c r="X6" s="65" t="s">
        <v>27</v>
      </c>
      <c r="Y6" s="65">
        <v>4</v>
      </c>
      <c r="Z6" s="69" t="str">
        <f>IF(COUNTBLANK(AA6:AC6)&gt;=1,"",IF(AA6&gt;AC6,"○",IF(AA6=AC6,"△",IF(AA6&lt;AC6,"●"))))</f>
        <v>●</v>
      </c>
      <c r="AA6" s="65">
        <v>0</v>
      </c>
      <c r="AB6" s="65" t="s">
        <v>27</v>
      </c>
      <c r="AC6" s="70">
        <v>10</v>
      </c>
      <c r="AD6" s="238">
        <f>COUNTIF($J6:$AC6,"○")</f>
        <v>0</v>
      </c>
      <c r="AE6" s="230"/>
      <c r="AF6" s="230">
        <f>COUNTIF($J6:$AC6,"△")</f>
        <v>0</v>
      </c>
      <c r="AG6" s="230"/>
      <c r="AH6" s="230">
        <f>COUNTIF($J6:$AC6,"●")</f>
        <v>4</v>
      </c>
      <c r="AI6" s="231"/>
      <c r="AJ6" s="205">
        <f>AD6*3+AF6</f>
        <v>0</v>
      </c>
      <c r="AK6" s="206"/>
      <c r="AL6" s="207"/>
      <c r="AM6" s="208">
        <f>K6+O6+S6+W6+AA6</f>
        <v>3</v>
      </c>
      <c r="AN6" s="209"/>
      <c r="AO6" s="245">
        <f>M6+Q6+U6+Y6+AC6</f>
        <v>28</v>
      </c>
      <c r="AP6" s="246"/>
      <c r="AQ6" s="208">
        <f>AM6-AO6</f>
        <v>-25</v>
      </c>
      <c r="AR6" s="255"/>
      <c r="AS6" s="246"/>
      <c r="AT6" s="217">
        <v>5</v>
      </c>
      <c r="AU6" s="218"/>
      <c r="AV6" s="218"/>
      <c r="AW6" s="219"/>
      <c r="AX6" s="214"/>
      <c r="AY6" s="215"/>
      <c r="AZ6" s="216"/>
      <c r="BG6" s="267">
        <v>1</v>
      </c>
      <c r="BH6" s="267"/>
      <c r="BI6" s="267" t="s">
        <v>96</v>
      </c>
      <c r="BJ6" s="267"/>
      <c r="BK6" s="267"/>
      <c r="BL6" s="267"/>
      <c r="BM6" s="267"/>
      <c r="BN6" s="267"/>
      <c r="BO6" s="267"/>
      <c r="BP6" s="256"/>
      <c r="BQ6" s="257"/>
      <c r="BR6" s="257"/>
      <c r="BS6" s="257"/>
      <c r="BT6" s="257"/>
      <c r="BU6" s="257"/>
    </row>
    <row r="7" spans="1:73" ht="19.5" customHeight="1">
      <c r="A7" s="31">
        <f>'[1]抽選'!BG7</f>
        <v>2</v>
      </c>
      <c r="B7" s="235" t="str">
        <f>'[1]抽選'!BI7</f>
        <v>佐倉東</v>
      </c>
      <c r="C7" s="236"/>
      <c r="D7" s="236"/>
      <c r="E7" s="236"/>
      <c r="F7" s="236"/>
      <c r="G7" s="236"/>
      <c r="H7" s="236"/>
      <c r="I7" s="237"/>
      <c r="J7" s="64" t="str">
        <f>IF(COUNTBLANK(K7:M7)&gt;=1,"",IF(K7&gt;M7,"○",IF(K7=M7,"△",IF(K7&lt;M7,"●"))))</f>
        <v>○</v>
      </c>
      <c r="K7" s="65">
        <v>6</v>
      </c>
      <c r="L7" s="65" t="s">
        <v>27</v>
      </c>
      <c r="M7" s="65">
        <v>1</v>
      </c>
      <c r="N7" s="71" t="str">
        <f>IF(COUNTBLANK(O7:Q7)&gt;=1,"",IF(O7&gt;Q7,"○",IF(O7=Q7,"△",IF(O7&lt;Q7,"●"))))</f>
        <v>○</v>
      </c>
      <c r="O7" s="65">
        <v>12</v>
      </c>
      <c r="P7" s="65" t="s">
        <v>27</v>
      </c>
      <c r="Q7" s="65">
        <v>2</v>
      </c>
      <c r="R7" s="66"/>
      <c r="S7" s="67"/>
      <c r="T7" s="67"/>
      <c r="U7" s="68"/>
      <c r="V7" s="69" t="str">
        <f>IF(COUNTBLANK(W7:Y7)&gt;=1,"",IF(W7&gt;Y7,"○",IF(W7=Y7,"△",IF(W7&lt;Y7,"●"))))</f>
        <v>○</v>
      </c>
      <c r="W7" s="65">
        <v>3</v>
      </c>
      <c r="X7" s="65" t="s">
        <v>27</v>
      </c>
      <c r="Y7" s="65">
        <v>2</v>
      </c>
      <c r="Z7" s="69" t="str">
        <f>IF(COUNTBLANK(AA7:AC7)&gt;=1,"",IF(AA7&gt;AC7,"○",IF(AA7=AC7,"△",IF(AA7&lt;AC7,"●"))))</f>
        <v>●</v>
      </c>
      <c r="AA7" s="65">
        <v>0</v>
      </c>
      <c r="AB7" s="65" t="s">
        <v>27</v>
      </c>
      <c r="AC7" s="70">
        <v>8</v>
      </c>
      <c r="AD7" s="238">
        <f>COUNTIF($J7:$AC7,"○")</f>
        <v>3</v>
      </c>
      <c r="AE7" s="230"/>
      <c r="AF7" s="230">
        <f>COUNTIF($J7:$AC7,"△")</f>
        <v>0</v>
      </c>
      <c r="AG7" s="230"/>
      <c r="AH7" s="230">
        <f>COUNTIF($J7:$AC7,"●")</f>
        <v>1</v>
      </c>
      <c r="AI7" s="231"/>
      <c r="AJ7" s="205">
        <f>AD7*3+AF7</f>
        <v>9</v>
      </c>
      <c r="AK7" s="206"/>
      <c r="AL7" s="207"/>
      <c r="AM7" s="208">
        <f>K7+O7+S7+W7+AA7</f>
        <v>21</v>
      </c>
      <c r="AN7" s="209"/>
      <c r="AO7" s="245">
        <f>M7+Q7+U7+Y7+AC7</f>
        <v>13</v>
      </c>
      <c r="AP7" s="246"/>
      <c r="AQ7" s="208">
        <f>AM7-AO7</f>
        <v>8</v>
      </c>
      <c r="AR7" s="255"/>
      <c r="AS7" s="246"/>
      <c r="AT7" s="217">
        <v>2</v>
      </c>
      <c r="AU7" s="218"/>
      <c r="AV7" s="218"/>
      <c r="AW7" s="219"/>
      <c r="AX7" s="214"/>
      <c r="AY7" s="215"/>
      <c r="AZ7" s="216"/>
      <c r="BG7" s="267">
        <v>2</v>
      </c>
      <c r="BH7" s="267"/>
      <c r="BI7" s="267" t="s">
        <v>55</v>
      </c>
      <c r="BJ7" s="267"/>
      <c r="BK7" s="267"/>
      <c r="BL7" s="267"/>
      <c r="BM7" s="267"/>
      <c r="BN7" s="267"/>
      <c r="BO7" s="267"/>
      <c r="BP7" s="256"/>
      <c r="BQ7" s="257"/>
      <c r="BR7" s="257"/>
      <c r="BS7" s="257"/>
      <c r="BT7" s="257"/>
      <c r="BU7" s="257"/>
    </row>
    <row r="8" spans="1:73" ht="19.5" customHeight="1">
      <c r="A8" s="31">
        <f>'[1]抽選'!BG8</f>
        <v>3</v>
      </c>
      <c r="B8" s="235" t="str">
        <f>'[1]抽選'!BI8</f>
        <v>大栄</v>
      </c>
      <c r="C8" s="236"/>
      <c r="D8" s="236"/>
      <c r="E8" s="236"/>
      <c r="F8" s="236"/>
      <c r="G8" s="236"/>
      <c r="H8" s="236"/>
      <c r="I8" s="237"/>
      <c r="J8" s="64" t="str">
        <f>IF(COUNTBLANK(K8:M8)&gt;=1,"",IF(K8&gt;M8,"○",IF(K8=M8,"△",IF(K8&lt;M8,"●"))))</f>
        <v>○</v>
      </c>
      <c r="K8" s="65">
        <v>3</v>
      </c>
      <c r="L8" s="65" t="s">
        <v>27</v>
      </c>
      <c r="M8" s="65">
        <v>1</v>
      </c>
      <c r="N8" s="71" t="str">
        <f>IF(COUNTBLANK(O8:Q8)&gt;=1,"",IF(O8&gt;Q8,"○",IF(O8=Q8,"△",IF(O8&lt;Q8,"●"))))</f>
        <v>○</v>
      </c>
      <c r="O8" s="65">
        <v>4</v>
      </c>
      <c r="P8" s="65" t="s">
        <v>27</v>
      </c>
      <c r="Q8" s="65">
        <v>1</v>
      </c>
      <c r="R8" s="71" t="str">
        <f>IF(COUNTBLANK(S8:U8)&gt;=1,"",IF(S8&gt;U8,"○",IF(S8=U8,"△",IF(S8&lt;U8,"●"))))</f>
        <v>●</v>
      </c>
      <c r="S8" s="65">
        <v>2</v>
      </c>
      <c r="T8" s="65" t="s">
        <v>27</v>
      </c>
      <c r="U8" s="65">
        <v>3</v>
      </c>
      <c r="V8" s="66"/>
      <c r="W8" s="67"/>
      <c r="X8" s="67"/>
      <c r="Y8" s="68"/>
      <c r="Z8" s="69" t="str">
        <f>IF(COUNTBLANK(AA8:AC8)&gt;=1,"",IF(AA8&gt;AC8,"○",IF(AA8=AC8,"△",IF(AA8&lt;AC8,"●"))))</f>
        <v>●</v>
      </c>
      <c r="AA8" s="65">
        <v>0</v>
      </c>
      <c r="AB8" s="65" t="s">
        <v>27</v>
      </c>
      <c r="AC8" s="70">
        <v>1</v>
      </c>
      <c r="AD8" s="238">
        <f>COUNTIF($J8:$AC8,"○")</f>
        <v>2</v>
      </c>
      <c r="AE8" s="230"/>
      <c r="AF8" s="230">
        <f>COUNTIF($J8:$AC8,"△")</f>
        <v>0</v>
      </c>
      <c r="AG8" s="230"/>
      <c r="AH8" s="230">
        <f>COUNTIF($J8:$AC8,"●")</f>
        <v>2</v>
      </c>
      <c r="AI8" s="231"/>
      <c r="AJ8" s="205">
        <f>AD8*3+AF8</f>
        <v>6</v>
      </c>
      <c r="AK8" s="206"/>
      <c r="AL8" s="207"/>
      <c r="AM8" s="208">
        <f>K8+O8+S8+W8+AA8</f>
        <v>9</v>
      </c>
      <c r="AN8" s="209"/>
      <c r="AO8" s="245">
        <f>M8+Q8+U8+Y8+AC8</f>
        <v>6</v>
      </c>
      <c r="AP8" s="246"/>
      <c r="AQ8" s="208">
        <f>AM8-AO8</f>
        <v>3</v>
      </c>
      <c r="AR8" s="255"/>
      <c r="AS8" s="246"/>
      <c r="AT8" s="217">
        <v>3</v>
      </c>
      <c r="AU8" s="218"/>
      <c r="AV8" s="218"/>
      <c r="AW8" s="219"/>
      <c r="AX8" s="214"/>
      <c r="AY8" s="215"/>
      <c r="AZ8" s="216"/>
      <c r="BG8" s="267">
        <v>3</v>
      </c>
      <c r="BH8" s="267"/>
      <c r="BI8" s="267" t="s">
        <v>61</v>
      </c>
      <c r="BJ8" s="267"/>
      <c r="BK8" s="267"/>
      <c r="BL8" s="267"/>
      <c r="BM8" s="267"/>
      <c r="BN8" s="267"/>
      <c r="BO8" s="267"/>
      <c r="BP8" s="256"/>
      <c r="BQ8" s="257"/>
      <c r="BR8" s="257"/>
      <c r="BS8" s="257"/>
      <c r="BT8" s="257"/>
      <c r="BU8" s="257"/>
    </row>
    <row r="9" spans="1:73" ht="19.5" customHeight="1" thickBot="1">
      <c r="A9" s="27">
        <f>'[1]抽選'!BG9</f>
        <v>4</v>
      </c>
      <c r="B9" s="224" t="str">
        <f>'[1]抽選'!BI9</f>
        <v>八街中央</v>
      </c>
      <c r="C9" s="225"/>
      <c r="D9" s="225"/>
      <c r="E9" s="225"/>
      <c r="F9" s="225"/>
      <c r="G9" s="225"/>
      <c r="H9" s="225"/>
      <c r="I9" s="226"/>
      <c r="J9" s="72" t="str">
        <f>IF(COUNTBLANK(K9:M9)&gt;=1,"",IF(K9&gt;M9,"○",IF(K9=M9,"△",IF(K9&lt;M9,"●"))))</f>
        <v>○</v>
      </c>
      <c r="K9" s="73">
        <v>9</v>
      </c>
      <c r="L9" s="73" t="s">
        <v>27</v>
      </c>
      <c r="M9" s="73">
        <v>0</v>
      </c>
      <c r="N9" s="74" t="str">
        <f>IF(COUNTBLANK(O9:Q9)&gt;=1,"",IF(O9&gt;Q9,"○",IF(O9=Q9,"△",IF(O9&lt;Q9,"●"))))</f>
        <v>○</v>
      </c>
      <c r="O9" s="73">
        <v>10</v>
      </c>
      <c r="P9" s="73" t="s">
        <v>27</v>
      </c>
      <c r="Q9" s="73">
        <v>0</v>
      </c>
      <c r="R9" s="74" t="str">
        <f>IF(COUNTBLANK(S9:U9)&gt;=1,"",IF(S9&gt;U9,"○",IF(S9=U9,"△",IF(S9&lt;U9,"●"))))</f>
        <v>○</v>
      </c>
      <c r="S9" s="73">
        <v>8</v>
      </c>
      <c r="T9" s="73" t="s">
        <v>27</v>
      </c>
      <c r="U9" s="73">
        <v>0</v>
      </c>
      <c r="V9" s="74" t="str">
        <f>IF(COUNTBLANK(W9:Y9)&gt;=1,"",IF(W9&gt;Y9,"○",IF(W9=Y9,"△",IF(W9&lt;Y9,"●"))))</f>
        <v>○</v>
      </c>
      <c r="W9" s="73">
        <v>1</v>
      </c>
      <c r="X9" s="73" t="s">
        <v>27</v>
      </c>
      <c r="Y9" s="73">
        <v>0</v>
      </c>
      <c r="Z9" s="75"/>
      <c r="AA9" s="76"/>
      <c r="AB9" s="76"/>
      <c r="AC9" s="77"/>
      <c r="AD9" s="227">
        <f>COUNTIF($J9:$AC9,"○")</f>
        <v>4</v>
      </c>
      <c r="AE9" s="228"/>
      <c r="AF9" s="228">
        <f>COUNTIF($J9:$AC9,"△")</f>
        <v>0</v>
      </c>
      <c r="AG9" s="228"/>
      <c r="AH9" s="228">
        <f>COUNTIF($J9:$AC9,"●")</f>
        <v>0</v>
      </c>
      <c r="AI9" s="229"/>
      <c r="AJ9" s="250">
        <f>AD9*3+AF9</f>
        <v>12</v>
      </c>
      <c r="AK9" s="251"/>
      <c r="AL9" s="252"/>
      <c r="AM9" s="253">
        <f>K9+O9+S9+W9+AA9</f>
        <v>28</v>
      </c>
      <c r="AN9" s="253"/>
      <c r="AO9" s="253">
        <f>M9+Q9+U9+Y9+AC9</f>
        <v>0</v>
      </c>
      <c r="AP9" s="254"/>
      <c r="AQ9" s="186">
        <f>AM9-AO9</f>
        <v>28</v>
      </c>
      <c r="AR9" s="187"/>
      <c r="AS9" s="181"/>
      <c r="AT9" s="247">
        <v>1</v>
      </c>
      <c r="AU9" s="248"/>
      <c r="AV9" s="248"/>
      <c r="AW9" s="249"/>
      <c r="AX9" s="242"/>
      <c r="AY9" s="243"/>
      <c r="AZ9" s="244"/>
      <c r="BG9" s="267">
        <v>4</v>
      </c>
      <c r="BH9" s="267"/>
      <c r="BI9" s="267" t="s">
        <v>44</v>
      </c>
      <c r="BJ9" s="267"/>
      <c r="BK9" s="267"/>
      <c r="BL9" s="267"/>
      <c r="BM9" s="267"/>
      <c r="BN9" s="267"/>
      <c r="BO9" s="267"/>
      <c r="BP9" s="256"/>
      <c r="BQ9" s="257"/>
      <c r="BR9" s="257"/>
      <c r="BS9" s="257"/>
      <c r="BT9" s="257"/>
      <c r="BU9" s="257"/>
    </row>
    <row r="10" spans="1:73" ht="19.5" customHeight="1">
      <c r="A10" s="37"/>
      <c r="B10" s="37"/>
      <c r="C10" s="37"/>
      <c r="D10" s="37"/>
      <c r="E10" s="37"/>
      <c r="F10" s="37"/>
      <c r="G10" s="37"/>
      <c r="H10" s="37"/>
      <c r="I10" s="37"/>
      <c r="J10" s="40"/>
      <c r="K10" s="33"/>
      <c r="L10" s="33"/>
      <c r="M10" s="33"/>
      <c r="N10" s="40"/>
      <c r="O10" s="33"/>
      <c r="P10" s="33"/>
      <c r="Q10" s="33"/>
      <c r="R10" s="40"/>
      <c r="S10" s="33"/>
      <c r="T10" s="33"/>
      <c r="U10" s="33"/>
      <c r="V10" s="40"/>
      <c r="W10" s="33"/>
      <c r="X10" s="33"/>
      <c r="Y10" s="33"/>
      <c r="Z10" s="26"/>
      <c r="AA10" s="33"/>
      <c r="AB10" s="33"/>
      <c r="AC10" s="33"/>
      <c r="AD10" s="24"/>
      <c r="AE10" s="24"/>
      <c r="AF10" s="24"/>
      <c r="AG10" s="24"/>
      <c r="AH10" s="24"/>
      <c r="AI10" s="24"/>
      <c r="AJ10" s="24"/>
      <c r="AK10" s="24"/>
      <c r="AL10" s="24"/>
      <c r="AM10" s="79"/>
      <c r="AN10" s="79"/>
      <c r="AO10" s="79"/>
      <c r="AP10" s="79"/>
      <c r="AQ10" s="79"/>
      <c r="AR10" s="79"/>
      <c r="AS10" s="79"/>
      <c r="AT10" s="80"/>
      <c r="AU10" s="80"/>
      <c r="AV10" s="80"/>
      <c r="AW10" s="80"/>
      <c r="AX10" s="80"/>
      <c r="AY10" s="80"/>
      <c r="AZ10" s="80"/>
      <c r="BA10" s="9"/>
      <c r="BB10" s="9"/>
      <c r="BC10" s="9"/>
      <c r="BD10" s="9"/>
      <c r="BE10" s="9"/>
      <c r="BG10" s="267" t="s">
        <v>72</v>
      </c>
      <c r="BH10" s="267"/>
      <c r="BI10" s="267" t="s">
        <v>63</v>
      </c>
      <c r="BJ10" s="267"/>
      <c r="BK10" s="267"/>
      <c r="BL10" s="267"/>
      <c r="BM10" s="267"/>
      <c r="BN10" s="267"/>
      <c r="BO10" s="267"/>
      <c r="BP10" s="256"/>
      <c r="BQ10" s="257"/>
      <c r="BR10" s="257"/>
      <c r="BS10" s="257"/>
      <c r="BT10" s="257"/>
      <c r="BU10" s="257"/>
    </row>
    <row r="11" spans="1:73" ht="19.5" customHeight="1" thickBot="1">
      <c r="A11" s="258" t="s">
        <v>1</v>
      </c>
      <c r="B11" s="258"/>
      <c r="C11" s="29" t="s">
        <v>37</v>
      </c>
      <c r="D11" s="25"/>
      <c r="E11" s="39"/>
      <c r="F11" s="39"/>
      <c r="G11" s="39"/>
      <c r="H11" s="39"/>
      <c r="I11" s="39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  <c r="AA11" s="32"/>
      <c r="AB11" s="32"/>
      <c r="AC11" s="32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9"/>
      <c r="BB11" s="9"/>
      <c r="BC11" s="9"/>
      <c r="BD11" s="9"/>
      <c r="BE11" s="9"/>
      <c r="BG11" s="267">
        <v>5</v>
      </c>
      <c r="BH11" s="267"/>
      <c r="BI11" s="267" t="s">
        <v>53</v>
      </c>
      <c r="BJ11" s="267"/>
      <c r="BK11" s="267"/>
      <c r="BL11" s="267"/>
      <c r="BM11" s="267"/>
      <c r="BN11" s="267"/>
      <c r="BO11" s="267"/>
      <c r="BP11" s="256"/>
      <c r="BQ11" s="257"/>
      <c r="BR11" s="257"/>
      <c r="BS11" s="257"/>
      <c r="BT11" s="257"/>
      <c r="BU11" s="257"/>
    </row>
    <row r="12" spans="1:73" ht="19.5" customHeight="1" thickBot="1">
      <c r="A12" s="259"/>
      <c r="B12" s="260"/>
      <c r="C12" s="260"/>
      <c r="D12" s="260"/>
      <c r="E12" s="260"/>
      <c r="F12" s="260"/>
      <c r="G12" s="260"/>
      <c r="H12" s="260"/>
      <c r="I12" s="261"/>
      <c r="J12" s="262" t="str">
        <f>B13</f>
        <v>富里北</v>
      </c>
      <c r="K12" s="192"/>
      <c r="L12" s="192"/>
      <c r="M12" s="192"/>
      <c r="N12" s="192" t="str">
        <f>B14</f>
        <v>上志津</v>
      </c>
      <c r="O12" s="192"/>
      <c r="P12" s="192"/>
      <c r="Q12" s="192"/>
      <c r="R12" s="192" t="str">
        <f>B15</f>
        <v>栄東</v>
      </c>
      <c r="S12" s="192"/>
      <c r="T12" s="192"/>
      <c r="U12" s="192"/>
      <c r="V12" s="192" t="str">
        <f>B16</f>
        <v>大山口</v>
      </c>
      <c r="W12" s="192"/>
      <c r="X12" s="192"/>
      <c r="Y12" s="192"/>
      <c r="Z12" s="192" t="str">
        <f>B17</f>
        <v>千代田</v>
      </c>
      <c r="AA12" s="192"/>
      <c r="AB12" s="192"/>
      <c r="AC12" s="203"/>
      <c r="AD12" s="204" t="s">
        <v>31</v>
      </c>
      <c r="AE12" s="194"/>
      <c r="AF12" s="194" t="s">
        <v>32</v>
      </c>
      <c r="AG12" s="194"/>
      <c r="AH12" s="194" t="s">
        <v>30</v>
      </c>
      <c r="AI12" s="202"/>
      <c r="AJ12" s="183" t="s">
        <v>4</v>
      </c>
      <c r="AK12" s="184"/>
      <c r="AL12" s="185"/>
      <c r="AM12" s="194" t="s">
        <v>3</v>
      </c>
      <c r="AN12" s="194"/>
      <c r="AO12" s="194" t="s">
        <v>5</v>
      </c>
      <c r="AP12" s="202"/>
      <c r="AQ12" s="232" t="s">
        <v>33</v>
      </c>
      <c r="AR12" s="233"/>
      <c r="AS12" s="234"/>
      <c r="AT12" s="183" t="s">
        <v>6</v>
      </c>
      <c r="AU12" s="184"/>
      <c r="AV12" s="184"/>
      <c r="AW12" s="185"/>
      <c r="AX12" s="232" t="s">
        <v>34</v>
      </c>
      <c r="AY12" s="233"/>
      <c r="AZ12" s="234"/>
      <c r="BA12" s="9"/>
      <c r="BB12" s="9"/>
      <c r="BC12" s="9"/>
      <c r="BD12" s="9"/>
      <c r="BE12" s="9"/>
      <c r="BG12" s="267">
        <v>6</v>
      </c>
      <c r="BH12" s="267"/>
      <c r="BI12" s="267" t="s">
        <v>97</v>
      </c>
      <c r="BJ12" s="267"/>
      <c r="BK12" s="267"/>
      <c r="BL12" s="267"/>
      <c r="BM12" s="267"/>
      <c r="BN12" s="267"/>
      <c r="BO12" s="267"/>
      <c r="BP12" s="256"/>
      <c r="BQ12" s="257"/>
      <c r="BR12" s="257"/>
      <c r="BS12" s="257"/>
      <c r="BT12" s="257"/>
      <c r="BU12" s="257"/>
    </row>
    <row r="13" spans="1:73" ht="19.5" customHeight="1">
      <c r="A13" s="30" t="str">
        <f>'[1]抽選'!BG10</f>
        <v>B</v>
      </c>
      <c r="B13" s="239" t="str">
        <f>'[1]抽選'!BI10</f>
        <v>富里北</v>
      </c>
      <c r="C13" s="240"/>
      <c r="D13" s="240"/>
      <c r="E13" s="240"/>
      <c r="F13" s="240"/>
      <c r="G13" s="240"/>
      <c r="H13" s="240"/>
      <c r="I13" s="241"/>
      <c r="J13" s="57"/>
      <c r="K13" s="58"/>
      <c r="L13" s="58"/>
      <c r="M13" s="59"/>
      <c r="N13" s="60" t="str">
        <f>IF(COUNTBLANK(O13:Q13)&gt;=1,"",IF(O13&gt;Q13,"○",IF(O13=Q13,"△",IF(O13&lt;Q13,"●"))))</f>
        <v>○</v>
      </c>
      <c r="O13" s="61">
        <v>2</v>
      </c>
      <c r="P13" s="61" t="s">
        <v>27</v>
      </c>
      <c r="Q13" s="61">
        <v>0</v>
      </c>
      <c r="R13" s="60" t="str">
        <f>IF(COUNTBLANK(S13:U13)&gt;=1,"",IF(S13&gt;U13,"○",IF(S13=U13,"△",IF(S13&lt;U13,"●"))))</f>
        <v>△</v>
      </c>
      <c r="S13" s="61">
        <v>2</v>
      </c>
      <c r="T13" s="61" t="s">
        <v>27</v>
      </c>
      <c r="U13" s="61">
        <v>2</v>
      </c>
      <c r="V13" s="60" t="str">
        <f>IF(COUNTBLANK(W13:Y13)&gt;=1,"",IF(W13&gt;Y13,"○",IF(W13=Y13,"△",IF(W13&lt;Y13,"●"))))</f>
        <v>○</v>
      </c>
      <c r="W13" s="61">
        <v>1</v>
      </c>
      <c r="X13" s="61" t="s">
        <v>27</v>
      </c>
      <c r="Y13" s="61">
        <v>0</v>
      </c>
      <c r="Z13" s="60" t="str">
        <f>IF(COUNTBLANK(AA13:AC13)&gt;=1,"",IF(AA13&gt;AC13,"○",IF(AA13=AC13,"△",IF(AA13&lt;AC13,"●"))))</f>
        <v>○</v>
      </c>
      <c r="AA13" s="61">
        <v>4</v>
      </c>
      <c r="AB13" s="61" t="s">
        <v>27</v>
      </c>
      <c r="AC13" s="63">
        <v>0</v>
      </c>
      <c r="AD13" s="182">
        <f>COUNTIF($J13:$AC13,"○")</f>
        <v>3</v>
      </c>
      <c r="AE13" s="179"/>
      <c r="AF13" s="179">
        <f>COUNTIF($J13:$AC13,"△")</f>
        <v>1</v>
      </c>
      <c r="AG13" s="179"/>
      <c r="AH13" s="179">
        <f>COUNTIF($J13:$AC13,"●")</f>
        <v>0</v>
      </c>
      <c r="AI13" s="180"/>
      <c r="AJ13" s="178">
        <f>AD13*3+AF13</f>
        <v>10</v>
      </c>
      <c r="AK13" s="177"/>
      <c r="AL13" s="210"/>
      <c r="AM13" s="195">
        <f>K13+O13+S13+W13+AA13</f>
        <v>9</v>
      </c>
      <c r="AN13" s="211"/>
      <c r="AO13" s="212">
        <f>M13+Q13+U13+Y13+AC13</f>
        <v>2</v>
      </c>
      <c r="AP13" s="197"/>
      <c r="AQ13" s="195">
        <f>AM13-AO13</f>
        <v>7</v>
      </c>
      <c r="AR13" s="196"/>
      <c r="AS13" s="197"/>
      <c r="AT13" s="309">
        <v>1</v>
      </c>
      <c r="AU13" s="310"/>
      <c r="AV13" s="310"/>
      <c r="AW13" s="311"/>
      <c r="AX13" s="220"/>
      <c r="AY13" s="221"/>
      <c r="AZ13" s="222"/>
      <c r="BA13" s="9"/>
      <c r="BB13" s="9"/>
      <c r="BC13" s="9"/>
      <c r="BD13" s="9"/>
      <c r="BE13" s="9"/>
      <c r="BG13" s="267">
        <v>7</v>
      </c>
      <c r="BH13" s="267"/>
      <c r="BI13" s="267" t="s">
        <v>67</v>
      </c>
      <c r="BJ13" s="267"/>
      <c r="BK13" s="267"/>
      <c r="BL13" s="267"/>
      <c r="BM13" s="267"/>
      <c r="BN13" s="267"/>
      <c r="BO13" s="267"/>
      <c r="BP13" s="256"/>
      <c r="BQ13" s="257"/>
      <c r="BR13" s="257"/>
      <c r="BS13" s="257"/>
      <c r="BT13" s="257"/>
      <c r="BU13" s="257"/>
    </row>
    <row r="14" spans="1:73" ht="19.5" customHeight="1">
      <c r="A14" s="31">
        <f>'[1]抽選'!BG11</f>
        <v>5</v>
      </c>
      <c r="B14" s="235" t="str">
        <f>'[1]抽選'!BI11</f>
        <v>上志津</v>
      </c>
      <c r="C14" s="236"/>
      <c r="D14" s="236"/>
      <c r="E14" s="236"/>
      <c r="F14" s="236"/>
      <c r="G14" s="236"/>
      <c r="H14" s="236"/>
      <c r="I14" s="237"/>
      <c r="J14" s="64" t="str">
        <f>IF(COUNTBLANK(K14:M14)&gt;=1,"",IF(K14&gt;M14,"○",IF(K14=M14,"△",IF(K14&lt;M14,"●"))))</f>
        <v>●</v>
      </c>
      <c r="K14" s="65">
        <v>0</v>
      </c>
      <c r="L14" s="65" t="s">
        <v>27</v>
      </c>
      <c r="M14" s="65">
        <v>2</v>
      </c>
      <c r="N14" s="66"/>
      <c r="O14" s="67"/>
      <c r="P14" s="67"/>
      <c r="Q14" s="68"/>
      <c r="R14" s="69" t="str">
        <f>IF(COUNTBLANK(S14:U14)&gt;=1,"",IF(S14&gt;U14,"○",IF(S14=U14,"△",IF(S14&lt;U14,"●"))))</f>
        <v>●</v>
      </c>
      <c r="S14" s="65">
        <v>1</v>
      </c>
      <c r="T14" s="65" t="s">
        <v>27</v>
      </c>
      <c r="U14" s="65">
        <v>2</v>
      </c>
      <c r="V14" s="69" t="str">
        <f>IF(COUNTBLANK(W14:Y14)&gt;=1,"",IF(W14&gt;Y14,"○",IF(W14=Y14,"△",IF(W14&lt;Y14,"●"))))</f>
        <v>●</v>
      </c>
      <c r="W14" s="65">
        <v>1</v>
      </c>
      <c r="X14" s="65" t="s">
        <v>27</v>
      </c>
      <c r="Y14" s="65">
        <v>2</v>
      </c>
      <c r="Z14" s="69" t="str">
        <f>IF(COUNTBLANK(AA14:AC14)&gt;=1,"",IF(AA14&gt;AC14,"○",IF(AA14=AC14,"△",IF(AA14&lt;AC14,"●"))))</f>
        <v>●</v>
      </c>
      <c r="AA14" s="65">
        <v>1</v>
      </c>
      <c r="AB14" s="65" t="s">
        <v>27</v>
      </c>
      <c r="AC14" s="70">
        <v>2</v>
      </c>
      <c r="AD14" s="238">
        <f>COUNTIF($J14:$AC14,"○")</f>
        <v>0</v>
      </c>
      <c r="AE14" s="230"/>
      <c r="AF14" s="230">
        <f>COUNTIF($J14:$AC14,"△")</f>
        <v>0</v>
      </c>
      <c r="AG14" s="230"/>
      <c r="AH14" s="230">
        <f>COUNTIF($J14:$AC14,"●")</f>
        <v>4</v>
      </c>
      <c r="AI14" s="231"/>
      <c r="AJ14" s="205">
        <f>AD14*3+AF14</f>
        <v>0</v>
      </c>
      <c r="AK14" s="206"/>
      <c r="AL14" s="207"/>
      <c r="AM14" s="208">
        <f>K14+O14+S14+W14+AA14</f>
        <v>3</v>
      </c>
      <c r="AN14" s="209"/>
      <c r="AO14" s="245">
        <f>M14+Q14+U14+Y14+AC14</f>
        <v>8</v>
      </c>
      <c r="AP14" s="246"/>
      <c r="AQ14" s="208">
        <f>AM14-AO14</f>
        <v>-5</v>
      </c>
      <c r="AR14" s="255"/>
      <c r="AS14" s="246"/>
      <c r="AT14" s="217">
        <v>5</v>
      </c>
      <c r="AU14" s="218"/>
      <c r="AV14" s="218"/>
      <c r="AW14" s="219"/>
      <c r="AX14" s="214"/>
      <c r="AY14" s="215"/>
      <c r="AZ14" s="216"/>
      <c r="BA14" s="9"/>
      <c r="BB14" s="9"/>
      <c r="BC14" s="9"/>
      <c r="BD14" s="9"/>
      <c r="BE14" s="9"/>
      <c r="BG14" s="267">
        <v>8</v>
      </c>
      <c r="BH14" s="267"/>
      <c r="BI14" s="267" t="s">
        <v>49</v>
      </c>
      <c r="BJ14" s="267"/>
      <c r="BK14" s="267"/>
      <c r="BL14" s="267"/>
      <c r="BM14" s="267"/>
      <c r="BN14" s="267"/>
      <c r="BO14" s="267"/>
      <c r="BP14" s="256"/>
      <c r="BQ14" s="257"/>
      <c r="BR14" s="257"/>
      <c r="BS14" s="257"/>
      <c r="BT14" s="257"/>
      <c r="BU14" s="257"/>
    </row>
    <row r="15" spans="1:73" ht="19.5" customHeight="1">
      <c r="A15" s="31">
        <f>'[1]抽選'!BG12</f>
        <v>6</v>
      </c>
      <c r="B15" s="235" t="str">
        <f>'[1]抽選'!BI12</f>
        <v>栄東</v>
      </c>
      <c r="C15" s="236"/>
      <c r="D15" s="236"/>
      <c r="E15" s="236"/>
      <c r="F15" s="236"/>
      <c r="G15" s="236"/>
      <c r="H15" s="236"/>
      <c r="I15" s="237"/>
      <c r="J15" s="64" t="str">
        <f>IF(COUNTBLANK(K15:M15)&gt;=1,"",IF(K15&gt;M15,"○",IF(K15=M15,"△",IF(K15&lt;M15,"●"))))</f>
        <v>△</v>
      </c>
      <c r="K15" s="65">
        <v>2</v>
      </c>
      <c r="L15" s="65" t="s">
        <v>27</v>
      </c>
      <c r="M15" s="65">
        <v>2</v>
      </c>
      <c r="N15" s="71" t="str">
        <f>IF(COUNTBLANK(O15:Q15)&gt;=1,"",IF(O15&gt;Q15,"○",IF(O15=Q15,"△",IF(O15&lt;Q15,"●"))))</f>
        <v>○</v>
      </c>
      <c r="O15" s="65">
        <v>2</v>
      </c>
      <c r="P15" s="65" t="s">
        <v>27</v>
      </c>
      <c r="Q15" s="65">
        <v>1</v>
      </c>
      <c r="R15" s="66"/>
      <c r="S15" s="67"/>
      <c r="T15" s="67"/>
      <c r="U15" s="68"/>
      <c r="V15" s="69" t="str">
        <f>IF(COUNTBLANK(W15:Y15)&gt;=1,"",IF(W15&gt;Y15,"○",IF(W15=Y15,"△",IF(W15&lt;Y15,"●"))))</f>
        <v>○</v>
      </c>
      <c r="W15" s="65">
        <v>2</v>
      </c>
      <c r="X15" s="65" t="s">
        <v>27</v>
      </c>
      <c r="Y15" s="65">
        <v>0</v>
      </c>
      <c r="Z15" s="69" t="str">
        <f>IF(COUNTBLANK(AA15:AC15)&gt;=1,"",IF(AA15&gt;AC15,"○",IF(AA15=AC15,"△",IF(AA15&lt;AC15,"●"))))</f>
        <v>●</v>
      </c>
      <c r="AA15" s="65">
        <v>0</v>
      </c>
      <c r="AB15" s="65" t="s">
        <v>27</v>
      </c>
      <c r="AC15" s="70">
        <v>1</v>
      </c>
      <c r="AD15" s="238">
        <f>COUNTIF($J15:$AC15,"○")</f>
        <v>2</v>
      </c>
      <c r="AE15" s="230"/>
      <c r="AF15" s="230">
        <f>COUNTIF($J15:$AC15,"△")</f>
        <v>1</v>
      </c>
      <c r="AG15" s="230"/>
      <c r="AH15" s="230">
        <f>COUNTIF($J15:$AC15,"●")</f>
        <v>1</v>
      </c>
      <c r="AI15" s="231"/>
      <c r="AJ15" s="205">
        <f>AD15*3+AF15</f>
        <v>7</v>
      </c>
      <c r="AK15" s="206"/>
      <c r="AL15" s="207"/>
      <c r="AM15" s="208">
        <f>K15+O15+S15+W15+AA15</f>
        <v>6</v>
      </c>
      <c r="AN15" s="209"/>
      <c r="AO15" s="245">
        <f>M15+Q15+U15+Y15+AC15</f>
        <v>4</v>
      </c>
      <c r="AP15" s="246"/>
      <c r="AQ15" s="208">
        <f>AM15-AO15</f>
        <v>2</v>
      </c>
      <c r="AR15" s="255"/>
      <c r="AS15" s="246"/>
      <c r="AT15" s="217">
        <v>2</v>
      </c>
      <c r="AU15" s="218"/>
      <c r="AV15" s="218"/>
      <c r="AW15" s="219"/>
      <c r="AX15" s="214"/>
      <c r="AY15" s="215"/>
      <c r="AZ15" s="216"/>
      <c r="BA15" s="9"/>
      <c r="BB15" s="9"/>
      <c r="BC15" s="9"/>
      <c r="BD15" s="9"/>
      <c r="BE15" s="9"/>
      <c r="BG15" s="267" t="s">
        <v>25</v>
      </c>
      <c r="BH15" s="267"/>
      <c r="BI15" s="267" t="s">
        <v>59</v>
      </c>
      <c r="BJ15" s="267"/>
      <c r="BK15" s="267"/>
      <c r="BL15" s="267"/>
      <c r="BM15" s="267"/>
      <c r="BN15" s="267"/>
      <c r="BO15" s="267"/>
      <c r="BP15" s="256"/>
      <c r="BQ15" s="257"/>
      <c r="BR15" s="257"/>
      <c r="BS15" s="257"/>
      <c r="BT15" s="257"/>
      <c r="BU15" s="257"/>
    </row>
    <row r="16" spans="1:73" s="9" customFormat="1" ht="19.5" customHeight="1">
      <c r="A16" s="31">
        <f>'[1]抽選'!BG13</f>
        <v>7</v>
      </c>
      <c r="B16" s="235" t="str">
        <f>'[1]抽選'!BI13</f>
        <v>大山口</v>
      </c>
      <c r="C16" s="236"/>
      <c r="D16" s="236"/>
      <c r="E16" s="236"/>
      <c r="F16" s="236"/>
      <c r="G16" s="236"/>
      <c r="H16" s="236"/>
      <c r="I16" s="237"/>
      <c r="J16" s="64" t="str">
        <f>IF(COUNTBLANK(K16:M16)&gt;=1,"",IF(K16&gt;M16,"○",IF(K16=M16,"△",IF(K16&lt;M16,"●"))))</f>
        <v>●</v>
      </c>
      <c r="K16" s="65">
        <v>0</v>
      </c>
      <c r="L16" s="65" t="s">
        <v>27</v>
      </c>
      <c r="M16" s="65">
        <v>1</v>
      </c>
      <c r="N16" s="71" t="str">
        <f>IF(COUNTBLANK(O16:Q16)&gt;=1,"",IF(O16&gt;Q16,"○",IF(O16=Q16,"△",IF(O16&lt;Q16,"●"))))</f>
        <v>○</v>
      </c>
      <c r="O16" s="65">
        <v>2</v>
      </c>
      <c r="P16" s="65" t="s">
        <v>27</v>
      </c>
      <c r="Q16" s="65">
        <v>1</v>
      </c>
      <c r="R16" s="71" t="str">
        <f>IF(COUNTBLANK(S16:U16)&gt;=1,"",IF(S16&gt;U16,"○",IF(S16=U16,"△",IF(S16&lt;U16,"●"))))</f>
        <v>●</v>
      </c>
      <c r="S16" s="65">
        <v>0</v>
      </c>
      <c r="T16" s="65" t="s">
        <v>27</v>
      </c>
      <c r="U16" s="65">
        <v>2</v>
      </c>
      <c r="V16" s="66"/>
      <c r="W16" s="67"/>
      <c r="X16" s="67"/>
      <c r="Y16" s="68"/>
      <c r="Z16" s="69" t="str">
        <f>IF(COUNTBLANK(AA16:AC16)&gt;=1,"",IF(AA16&gt;AC16,"○",IF(AA16=AC16,"△",IF(AA16&lt;AC16,"●"))))</f>
        <v>○</v>
      </c>
      <c r="AA16" s="65">
        <v>4</v>
      </c>
      <c r="AB16" s="65" t="s">
        <v>27</v>
      </c>
      <c r="AC16" s="70">
        <v>0</v>
      </c>
      <c r="AD16" s="238">
        <f>COUNTIF($J16:$AC16,"○")</f>
        <v>2</v>
      </c>
      <c r="AE16" s="230"/>
      <c r="AF16" s="230">
        <f>COUNTIF($J16:$AC16,"△")</f>
        <v>0</v>
      </c>
      <c r="AG16" s="230"/>
      <c r="AH16" s="230">
        <f>COUNTIF($J16:$AC16,"●")</f>
        <v>2</v>
      </c>
      <c r="AI16" s="231"/>
      <c r="AJ16" s="205">
        <f>AD16*3+AF16</f>
        <v>6</v>
      </c>
      <c r="AK16" s="206"/>
      <c r="AL16" s="207"/>
      <c r="AM16" s="208">
        <f>K16+O16+S16+W16+AA16</f>
        <v>6</v>
      </c>
      <c r="AN16" s="209"/>
      <c r="AO16" s="245">
        <f>M16+Q16+U16+Y16+AC16</f>
        <v>4</v>
      </c>
      <c r="AP16" s="246"/>
      <c r="AQ16" s="208">
        <f>AM16-AO16</f>
        <v>2</v>
      </c>
      <c r="AR16" s="255"/>
      <c r="AS16" s="246"/>
      <c r="AT16" s="217">
        <v>3</v>
      </c>
      <c r="AU16" s="218"/>
      <c r="AV16" s="218"/>
      <c r="AW16" s="219"/>
      <c r="AX16" s="214"/>
      <c r="AY16" s="215"/>
      <c r="AZ16" s="216"/>
      <c r="BG16" s="267">
        <v>9</v>
      </c>
      <c r="BH16" s="267"/>
      <c r="BI16" s="267" t="s">
        <v>41</v>
      </c>
      <c r="BJ16" s="267"/>
      <c r="BK16" s="267"/>
      <c r="BL16" s="267"/>
      <c r="BM16" s="267"/>
      <c r="BN16" s="267"/>
      <c r="BO16" s="267"/>
      <c r="BP16" s="256"/>
      <c r="BQ16" s="257"/>
      <c r="BR16" s="257"/>
      <c r="BS16" s="257"/>
      <c r="BT16" s="257"/>
      <c r="BU16" s="257"/>
    </row>
    <row r="17" spans="1:73" s="2" customFormat="1" ht="19.5" customHeight="1" thickBot="1">
      <c r="A17" s="27">
        <f>'[1]抽選'!BG14</f>
        <v>8</v>
      </c>
      <c r="B17" s="224" t="str">
        <f>'[1]抽選'!BI14</f>
        <v>千代田</v>
      </c>
      <c r="C17" s="225"/>
      <c r="D17" s="225"/>
      <c r="E17" s="225"/>
      <c r="F17" s="225"/>
      <c r="G17" s="225"/>
      <c r="H17" s="225"/>
      <c r="I17" s="226"/>
      <c r="J17" s="72" t="str">
        <f>IF(COUNTBLANK(K17:M17)&gt;=1,"",IF(K17&gt;M17,"○",IF(K17=M17,"△",IF(K17&lt;M17,"●"))))</f>
        <v>●</v>
      </c>
      <c r="K17" s="73">
        <v>0</v>
      </c>
      <c r="L17" s="73" t="s">
        <v>27</v>
      </c>
      <c r="M17" s="73">
        <v>4</v>
      </c>
      <c r="N17" s="74" t="str">
        <f>IF(COUNTBLANK(O17:Q17)&gt;=1,"",IF(O17&gt;Q17,"○",IF(O17=Q17,"△",IF(O17&lt;Q17,"●"))))</f>
        <v>○</v>
      </c>
      <c r="O17" s="73">
        <v>2</v>
      </c>
      <c r="P17" s="73" t="s">
        <v>27</v>
      </c>
      <c r="Q17" s="73">
        <v>1</v>
      </c>
      <c r="R17" s="74" t="str">
        <f>IF(COUNTBLANK(S17:U17)&gt;=1,"",IF(S17&gt;U17,"○",IF(S17=U17,"△",IF(S17&lt;U17,"●"))))</f>
        <v>○</v>
      </c>
      <c r="S17" s="73">
        <v>1</v>
      </c>
      <c r="T17" s="73" t="s">
        <v>27</v>
      </c>
      <c r="U17" s="73">
        <v>0</v>
      </c>
      <c r="V17" s="74" t="str">
        <f>IF(COUNTBLANK(W17:Y17)&gt;=1,"",IF(W17&gt;Y17,"○",IF(W17=Y17,"△",IF(W17&lt;Y17,"●"))))</f>
        <v>●</v>
      </c>
      <c r="W17" s="73">
        <v>0</v>
      </c>
      <c r="X17" s="73" t="s">
        <v>27</v>
      </c>
      <c r="Y17" s="73">
        <v>4</v>
      </c>
      <c r="Z17" s="75"/>
      <c r="AA17" s="76"/>
      <c r="AB17" s="76"/>
      <c r="AC17" s="77"/>
      <c r="AD17" s="227">
        <f>COUNTIF($J17:$AC17,"○")</f>
        <v>2</v>
      </c>
      <c r="AE17" s="228"/>
      <c r="AF17" s="228">
        <f>COUNTIF($J17:$AC17,"△")</f>
        <v>0</v>
      </c>
      <c r="AG17" s="228"/>
      <c r="AH17" s="228">
        <f>COUNTIF($J17:$AC17,"●")</f>
        <v>2</v>
      </c>
      <c r="AI17" s="229"/>
      <c r="AJ17" s="250">
        <f>AD17*3+AF17</f>
        <v>6</v>
      </c>
      <c r="AK17" s="251"/>
      <c r="AL17" s="252"/>
      <c r="AM17" s="253">
        <f>K17+O17+S17+W17+AA17</f>
        <v>3</v>
      </c>
      <c r="AN17" s="253"/>
      <c r="AO17" s="253">
        <f>M17+Q17+U17+Y17+AC17</f>
        <v>9</v>
      </c>
      <c r="AP17" s="254"/>
      <c r="AQ17" s="186">
        <f>AM17-AO17</f>
        <v>-6</v>
      </c>
      <c r="AR17" s="187"/>
      <c r="AS17" s="181"/>
      <c r="AT17" s="247">
        <v>4</v>
      </c>
      <c r="AU17" s="248"/>
      <c r="AV17" s="248"/>
      <c r="AW17" s="249"/>
      <c r="AX17" s="242"/>
      <c r="AY17" s="243"/>
      <c r="AZ17" s="244"/>
      <c r="BA17" s="9"/>
      <c r="BB17" s="9"/>
      <c r="BC17" s="9"/>
      <c r="BD17" s="9"/>
      <c r="BE17" s="9"/>
      <c r="BG17" s="267">
        <v>10</v>
      </c>
      <c r="BH17" s="267"/>
      <c r="BI17" s="267" t="s">
        <v>58</v>
      </c>
      <c r="BJ17" s="267"/>
      <c r="BK17" s="267"/>
      <c r="BL17" s="267"/>
      <c r="BM17" s="267"/>
      <c r="BN17" s="267"/>
      <c r="BO17" s="267"/>
      <c r="BP17" s="256"/>
      <c r="BQ17" s="257"/>
      <c r="BR17" s="257"/>
      <c r="BS17" s="257"/>
      <c r="BT17" s="257"/>
      <c r="BU17" s="257"/>
    </row>
    <row r="18" spans="1:73" ht="19.5" customHeight="1">
      <c r="A18" s="37"/>
      <c r="B18" s="37"/>
      <c r="C18" s="37"/>
      <c r="D18" s="37"/>
      <c r="E18" s="37"/>
      <c r="F18" s="37"/>
      <c r="G18" s="37"/>
      <c r="H18" s="37"/>
      <c r="I18" s="37"/>
      <c r="J18" s="40"/>
      <c r="K18" s="33"/>
      <c r="L18" s="33"/>
      <c r="M18" s="33"/>
      <c r="N18" s="40"/>
      <c r="O18" s="33"/>
      <c r="P18" s="33"/>
      <c r="Q18" s="33"/>
      <c r="R18" s="40"/>
      <c r="S18" s="33"/>
      <c r="T18" s="33"/>
      <c r="U18" s="33"/>
      <c r="V18" s="40"/>
      <c r="W18" s="33"/>
      <c r="X18" s="33"/>
      <c r="Y18" s="33"/>
      <c r="Z18" s="26"/>
      <c r="AA18" s="33"/>
      <c r="AB18" s="33"/>
      <c r="AC18" s="33"/>
      <c r="AD18" s="24"/>
      <c r="AE18" s="24"/>
      <c r="AF18" s="24"/>
      <c r="AG18" s="24"/>
      <c r="AH18" s="24"/>
      <c r="AI18" s="24"/>
      <c r="AJ18" s="24"/>
      <c r="AK18" s="24"/>
      <c r="AL18" s="24"/>
      <c r="AM18" s="79"/>
      <c r="AN18" s="79"/>
      <c r="AO18" s="79"/>
      <c r="AP18" s="79"/>
      <c r="AQ18" s="79"/>
      <c r="AR18" s="79"/>
      <c r="AS18" s="79"/>
      <c r="AT18" s="80"/>
      <c r="AU18" s="80"/>
      <c r="AV18" s="80"/>
      <c r="AW18" s="80"/>
      <c r="AX18" s="80"/>
      <c r="AY18" s="80"/>
      <c r="AZ18" s="80"/>
      <c r="BA18" s="9"/>
      <c r="BB18" s="9"/>
      <c r="BC18" s="9"/>
      <c r="BD18" s="9"/>
      <c r="BE18" s="9"/>
      <c r="BG18" s="267">
        <v>11</v>
      </c>
      <c r="BH18" s="267"/>
      <c r="BI18" s="267" t="s">
        <v>70</v>
      </c>
      <c r="BJ18" s="267"/>
      <c r="BK18" s="267"/>
      <c r="BL18" s="267"/>
      <c r="BM18" s="267"/>
      <c r="BN18" s="267"/>
      <c r="BO18" s="267"/>
      <c r="BP18" s="256"/>
      <c r="BQ18" s="257"/>
      <c r="BR18" s="257"/>
      <c r="BS18" s="257"/>
      <c r="BT18" s="257"/>
      <c r="BU18" s="257"/>
    </row>
    <row r="19" spans="1:73" ht="19.5" customHeight="1" thickBot="1">
      <c r="A19" s="258" t="s">
        <v>28</v>
      </c>
      <c r="B19" s="258"/>
      <c r="C19" s="29" t="s">
        <v>37</v>
      </c>
      <c r="D19" s="25"/>
      <c r="E19" s="39"/>
      <c r="F19" s="39"/>
      <c r="G19" s="39"/>
      <c r="H19" s="39"/>
      <c r="I19" s="39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9"/>
      <c r="BB19" s="9"/>
      <c r="BC19" s="9"/>
      <c r="BD19" s="9"/>
      <c r="BE19" s="9"/>
      <c r="BG19" s="267">
        <v>12</v>
      </c>
      <c r="BH19" s="267"/>
      <c r="BI19" s="267" t="s">
        <v>98</v>
      </c>
      <c r="BJ19" s="267"/>
      <c r="BK19" s="267"/>
      <c r="BL19" s="267"/>
      <c r="BM19" s="267"/>
      <c r="BN19" s="267"/>
      <c r="BO19" s="267"/>
      <c r="BP19" s="256"/>
      <c r="BQ19" s="257"/>
      <c r="BR19" s="257"/>
      <c r="BS19" s="257"/>
      <c r="BT19" s="257"/>
      <c r="BU19" s="257"/>
    </row>
    <row r="20" spans="1:73" ht="19.5" customHeight="1" thickBot="1">
      <c r="A20" s="259"/>
      <c r="B20" s="260"/>
      <c r="C20" s="260"/>
      <c r="D20" s="260"/>
      <c r="E20" s="260"/>
      <c r="F20" s="260"/>
      <c r="G20" s="260"/>
      <c r="H20" s="260"/>
      <c r="I20" s="261"/>
      <c r="J20" s="262" t="str">
        <f>B21</f>
        <v>遠山</v>
      </c>
      <c r="K20" s="192"/>
      <c r="L20" s="192"/>
      <c r="M20" s="192"/>
      <c r="N20" s="192" t="str">
        <f>B22</f>
        <v>桜台</v>
      </c>
      <c r="O20" s="192"/>
      <c r="P20" s="192"/>
      <c r="Q20" s="192"/>
      <c r="R20" s="192" t="str">
        <f>B23</f>
        <v>成田</v>
      </c>
      <c r="S20" s="192"/>
      <c r="T20" s="192"/>
      <c r="U20" s="192"/>
      <c r="V20" s="192" t="str">
        <f>B24</f>
        <v>臼井南</v>
      </c>
      <c r="W20" s="192"/>
      <c r="X20" s="192"/>
      <c r="Y20" s="192"/>
      <c r="Z20" s="192" t="str">
        <f>B25</f>
        <v>下総/成付</v>
      </c>
      <c r="AA20" s="192"/>
      <c r="AB20" s="192"/>
      <c r="AC20" s="203"/>
      <c r="AD20" s="204" t="s">
        <v>31</v>
      </c>
      <c r="AE20" s="194"/>
      <c r="AF20" s="194" t="s">
        <v>32</v>
      </c>
      <c r="AG20" s="194"/>
      <c r="AH20" s="194" t="s">
        <v>30</v>
      </c>
      <c r="AI20" s="202"/>
      <c r="AJ20" s="183" t="s">
        <v>4</v>
      </c>
      <c r="AK20" s="184"/>
      <c r="AL20" s="185"/>
      <c r="AM20" s="194" t="s">
        <v>3</v>
      </c>
      <c r="AN20" s="194"/>
      <c r="AO20" s="194" t="s">
        <v>5</v>
      </c>
      <c r="AP20" s="202"/>
      <c r="AQ20" s="232" t="s">
        <v>33</v>
      </c>
      <c r="AR20" s="233"/>
      <c r="AS20" s="234"/>
      <c r="AT20" s="183" t="s">
        <v>6</v>
      </c>
      <c r="AU20" s="184"/>
      <c r="AV20" s="184"/>
      <c r="AW20" s="185"/>
      <c r="AX20" s="232" t="s">
        <v>34</v>
      </c>
      <c r="AY20" s="233"/>
      <c r="AZ20" s="234"/>
      <c r="BA20" s="9"/>
      <c r="BB20" s="9"/>
      <c r="BC20" s="9"/>
      <c r="BD20" s="9"/>
      <c r="BE20" s="9"/>
      <c r="BG20" s="267" t="s">
        <v>73</v>
      </c>
      <c r="BH20" s="267"/>
      <c r="BI20" s="267" t="s">
        <v>60</v>
      </c>
      <c r="BJ20" s="267"/>
      <c r="BK20" s="267"/>
      <c r="BL20" s="267"/>
      <c r="BM20" s="267"/>
      <c r="BN20" s="267"/>
      <c r="BO20" s="267"/>
      <c r="BP20" s="256" t="s">
        <v>80</v>
      </c>
      <c r="BQ20" s="257"/>
      <c r="BR20" s="257"/>
      <c r="BS20" s="257"/>
      <c r="BT20" s="257"/>
      <c r="BU20" s="257"/>
    </row>
    <row r="21" spans="1:73" ht="19.5" customHeight="1">
      <c r="A21" s="30" t="str">
        <f>'[1]抽選'!BG15</f>
        <v>C</v>
      </c>
      <c r="B21" s="239" t="str">
        <f>'[1]抽選'!BI15</f>
        <v>遠山</v>
      </c>
      <c r="C21" s="240"/>
      <c r="D21" s="240"/>
      <c r="E21" s="240"/>
      <c r="F21" s="240"/>
      <c r="G21" s="240"/>
      <c r="H21" s="240"/>
      <c r="I21" s="241"/>
      <c r="J21" s="57"/>
      <c r="K21" s="58"/>
      <c r="L21" s="58"/>
      <c r="M21" s="59"/>
      <c r="N21" s="60" t="str">
        <f>IF(COUNTBLANK(O21:Q21)&gt;=1,"",IF(O21&gt;Q21,"○",IF(O21=Q21,"△",IF(O21&lt;Q21,"●"))))</f>
        <v>△</v>
      </c>
      <c r="O21" s="61">
        <v>0</v>
      </c>
      <c r="P21" s="61" t="s">
        <v>27</v>
      </c>
      <c r="Q21" s="61">
        <v>0</v>
      </c>
      <c r="R21" s="60" t="str">
        <f>IF(COUNTBLANK(S21:U21)&gt;=1,"",IF(S21&gt;U21,"○",IF(S21=U21,"△",IF(S21&lt;U21,"●"))))</f>
        <v>○</v>
      </c>
      <c r="S21" s="61">
        <v>8</v>
      </c>
      <c r="T21" s="61" t="s">
        <v>27</v>
      </c>
      <c r="U21" s="61">
        <v>0</v>
      </c>
      <c r="V21" s="60" t="str">
        <f>IF(COUNTBLANK(W21:Y21)&gt;=1,"",IF(W21&gt;Y21,"○",IF(W21=Y21,"△",IF(W21&lt;Y21,"●"))))</f>
        <v>●</v>
      </c>
      <c r="W21" s="61">
        <v>0</v>
      </c>
      <c r="X21" s="61" t="s">
        <v>27</v>
      </c>
      <c r="Y21" s="61">
        <v>3</v>
      </c>
      <c r="Z21" s="60" t="str">
        <f>IF(COUNTBLANK(AA21:AC21)&gt;=1,"",IF(AA21&gt;AC21,"○",IF(AA21=AC21,"△",IF(AA21&lt;AC21,"●"))))</f>
        <v>○</v>
      </c>
      <c r="AA21" s="61">
        <v>3</v>
      </c>
      <c r="AB21" s="61" t="s">
        <v>27</v>
      </c>
      <c r="AC21" s="63">
        <v>1</v>
      </c>
      <c r="AD21" s="182">
        <f>COUNTIF($J21:$AC21,"○")</f>
        <v>2</v>
      </c>
      <c r="AE21" s="179"/>
      <c r="AF21" s="179">
        <f>COUNTIF($J21:$AC21,"△")</f>
        <v>1</v>
      </c>
      <c r="AG21" s="179"/>
      <c r="AH21" s="179">
        <f>COUNTIF($J21:$AC21,"●")</f>
        <v>1</v>
      </c>
      <c r="AI21" s="180"/>
      <c r="AJ21" s="178">
        <f>AD21*3+AF21</f>
        <v>7</v>
      </c>
      <c r="AK21" s="177"/>
      <c r="AL21" s="210"/>
      <c r="AM21" s="195">
        <f>K21+O21+S21+W21+AA21</f>
        <v>11</v>
      </c>
      <c r="AN21" s="211"/>
      <c r="AO21" s="212">
        <f>M21+Q21+U21+Y21+AC21</f>
        <v>4</v>
      </c>
      <c r="AP21" s="197"/>
      <c r="AQ21" s="195">
        <f>AM21-AO21</f>
        <v>7</v>
      </c>
      <c r="AR21" s="196"/>
      <c r="AS21" s="197"/>
      <c r="AT21" s="309">
        <v>3</v>
      </c>
      <c r="AU21" s="310"/>
      <c r="AV21" s="310"/>
      <c r="AW21" s="311"/>
      <c r="AX21" s="220"/>
      <c r="AY21" s="221"/>
      <c r="AZ21" s="222"/>
      <c r="BA21" s="9"/>
      <c r="BB21" s="9"/>
      <c r="BC21" s="9"/>
      <c r="BD21" s="9"/>
      <c r="BE21" s="9"/>
      <c r="BG21" s="267">
        <v>13</v>
      </c>
      <c r="BH21" s="267"/>
      <c r="BI21" s="267" t="s">
        <v>99</v>
      </c>
      <c r="BJ21" s="267"/>
      <c r="BK21" s="267"/>
      <c r="BL21" s="267"/>
      <c r="BM21" s="267"/>
      <c r="BN21" s="267"/>
      <c r="BO21" s="267"/>
      <c r="BP21" s="256"/>
      <c r="BQ21" s="257"/>
      <c r="BR21" s="257"/>
      <c r="BS21" s="257"/>
      <c r="BT21" s="257"/>
      <c r="BU21" s="257"/>
    </row>
    <row r="22" spans="1:73" ht="19.5" customHeight="1">
      <c r="A22" s="31">
        <f>'[1]抽選'!BG16</f>
        <v>9</v>
      </c>
      <c r="B22" s="235" t="str">
        <f>'[1]抽選'!BI16</f>
        <v>桜台</v>
      </c>
      <c r="C22" s="236"/>
      <c r="D22" s="236"/>
      <c r="E22" s="236"/>
      <c r="F22" s="236"/>
      <c r="G22" s="236"/>
      <c r="H22" s="236"/>
      <c r="I22" s="237"/>
      <c r="J22" s="64" t="str">
        <f>IF(COUNTBLANK(K22:M22)&gt;=1,"",IF(K22&gt;M22,"○",IF(K22=M22,"△",IF(K22&lt;M22,"●"))))</f>
        <v>△</v>
      </c>
      <c r="K22" s="65">
        <v>0</v>
      </c>
      <c r="L22" s="65" t="s">
        <v>27</v>
      </c>
      <c r="M22" s="65">
        <v>0</v>
      </c>
      <c r="N22" s="66"/>
      <c r="O22" s="67"/>
      <c r="P22" s="67"/>
      <c r="Q22" s="68"/>
      <c r="R22" s="69" t="str">
        <f>IF(COUNTBLANK(S22:U22)&gt;=1,"",IF(S22&gt;U22,"○",IF(S22=U22,"△",IF(S22&lt;U22,"●"))))</f>
        <v>○</v>
      </c>
      <c r="S22" s="65">
        <v>5</v>
      </c>
      <c r="T22" s="65" t="s">
        <v>27</v>
      </c>
      <c r="U22" s="65">
        <v>2</v>
      </c>
      <c r="V22" s="69" t="str">
        <f>IF(COUNTBLANK(W22:Y22)&gt;=1,"",IF(W22&gt;Y22,"○",IF(W22=Y22,"△",IF(W22&lt;Y22,"●"))))</f>
        <v>△</v>
      </c>
      <c r="W22" s="65">
        <v>1</v>
      </c>
      <c r="X22" s="65" t="s">
        <v>27</v>
      </c>
      <c r="Y22" s="65">
        <v>1</v>
      </c>
      <c r="Z22" s="69" t="str">
        <f>IF(COUNTBLANK(AA22:AC22)&gt;=1,"",IF(AA22&gt;AC22,"○",IF(AA22=AC22,"△",IF(AA22&lt;AC22,"●"))))</f>
        <v>○</v>
      </c>
      <c r="AA22" s="65">
        <v>7</v>
      </c>
      <c r="AB22" s="65" t="s">
        <v>27</v>
      </c>
      <c r="AC22" s="70">
        <v>0</v>
      </c>
      <c r="AD22" s="238">
        <f>COUNTIF($J22:$AC22,"○")</f>
        <v>2</v>
      </c>
      <c r="AE22" s="230"/>
      <c r="AF22" s="230">
        <f>COUNTIF($J22:$AC22,"△")</f>
        <v>2</v>
      </c>
      <c r="AG22" s="230"/>
      <c r="AH22" s="230">
        <f>COUNTIF($J22:$AC22,"●")</f>
        <v>0</v>
      </c>
      <c r="AI22" s="231"/>
      <c r="AJ22" s="205">
        <f>AD22*3+AF22</f>
        <v>8</v>
      </c>
      <c r="AK22" s="206"/>
      <c r="AL22" s="207"/>
      <c r="AM22" s="208">
        <f>K22+O22+S22+W22+AA22</f>
        <v>13</v>
      </c>
      <c r="AN22" s="209"/>
      <c r="AO22" s="245">
        <f>M22+Q22+U22+Y22+AC22</f>
        <v>3</v>
      </c>
      <c r="AP22" s="246"/>
      <c r="AQ22" s="208">
        <f>AM22-AO22</f>
        <v>10</v>
      </c>
      <c r="AR22" s="255"/>
      <c r="AS22" s="246"/>
      <c r="AT22" s="217">
        <v>2</v>
      </c>
      <c r="AU22" s="218"/>
      <c r="AV22" s="218"/>
      <c r="AW22" s="219"/>
      <c r="AX22" s="214"/>
      <c r="AY22" s="215"/>
      <c r="AZ22" s="216"/>
      <c r="BA22" s="9"/>
      <c r="BB22" s="9"/>
      <c r="BC22" s="9"/>
      <c r="BD22" s="9"/>
      <c r="BE22" s="9"/>
      <c r="BG22" s="267">
        <v>14</v>
      </c>
      <c r="BH22" s="267"/>
      <c r="BI22" s="267" t="s">
        <v>64</v>
      </c>
      <c r="BJ22" s="267"/>
      <c r="BK22" s="267"/>
      <c r="BL22" s="267"/>
      <c r="BM22" s="267"/>
      <c r="BN22" s="267"/>
      <c r="BO22" s="267"/>
      <c r="BP22" s="256"/>
      <c r="BQ22" s="257"/>
      <c r="BR22" s="257"/>
      <c r="BS22" s="257"/>
      <c r="BT22" s="257"/>
      <c r="BU22" s="257"/>
    </row>
    <row r="23" spans="1:73" ht="19.5" customHeight="1">
      <c r="A23" s="31">
        <f>'[1]抽選'!BG17</f>
        <v>10</v>
      </c>
      <c r="B23" s="235" t="str">
        <f>'[1]抽選'!BI17</f>
        <v>成田</v>
      </c>
      <c r="C23" s="236"/>
      <c r="D23" s="236"/>
      <c r="E23" s="236"/>
      <c r="F23" s="236"/>
      <c r="G23" s="236"/>
      <c r="H23" s="236"/>
      <c r="I23" s="237"/>
      <c r="J23" s="64" t="str">
        <f>IF(COUNTBLANK(K23:M23)&gt;=1,"",IF(K23&gt;M23,"○",IF(K23=M23,"△",IF(K23&lt;M23,"●"))))</f>
        <v>●</v>
      </c>
      <c r="K23" s="65">
        <v>0</v>
      </c>
      <c r="L23" s="65" t="s">
        <v>27</v>
      </c>
      <c r="M23" s="65">
        <v>8</v>
      </c>
      <c r="N23" s="71" t="str">
        <f>IF(COUNTBLANK(O23:Q23)&gt;=1,"",IF(O23&gt;Q23,"○",IF(O23=Q23,"△",IF(O23&lt;Q23,"●"))))</f>
        <v>●</v>
      </c>
      <c r="O23" s="65">
        <v>2</v>
      </c>
      <c r="P23" s="65" t="s">
        <v>27</v>
      </c>
      <c r="Q23" s="65">
        <v>5</v>
      </c>
      <c r="R23" s="66"/>
      <c r="S23" s="67"/>
      <c r="T23" s="67"/>
      <c r="U23" s="68"/>
      <c r="V23" s="69" t="str">
        <f>IF(COUNTBLANK(W23:Y23)&gt;=1,"",IF(W23&gt;Y23,"○",IF(W23=Y23,"△",IF(W23&lt;Y23,"●"))))</f>
        <v>●</v>
      </c>
      <c r="W23" s="65">
        <v>0</v>
      </c>
      <c r="X23" s="65" t="s">
        <v>27</v>
      </c>
      <c r="Y23" s="65">
        <v>4</v>
      </c>
      <c r="Z23" s="69" t="str">
        <f>IF(COUNTBLANK(AA23:AC23)&gt;=1,"",IF(AA23&gt;AC23,"○",IF(AA23=AC23,"△",IF(AA23&lt;AC23,"●"))))</f>
        <v>○</v>
      </c>
      <c r="AA23" s="65">
        <v>3</v>
      </c>
      <c r="AB23" s="65" t="s">
        <v>27</v>
      </c>
      <c r="AC23" s="70">
        <v>0</v>
      </c>
      <c r="AD23" s="238">
        <f>COUNTIF($J23:$AC23,"○")</f>
        <v>1</v>
      </c>
      <c r="AE23" s="230"/>
      <c r="AF23" s="230">
        <f>COUNTIF($J23:$AC23,"△")</f>
        <v>0</v>
      </c>
      <c r="AG23" s="230"/>
      <c r="AH23" s="230">
        <f>COUNTIF($J23:$AC23,"●")</f>
        <v>3</v>
      </c>
      <c r="AI23" s="231"/>
      <c r="AJ23" s="205">
        <f>AD23*3+AF23</f>
        <v>3</v>
      </c>
      <c r="AK23" s="206"/>
      <c r="AL23" s="207"/>
      <c r="AM23" s="208">
        <f>K23+O23+S23+W23+AA23</f>
        <v>5</v>
      </c>
      <c r="AN23" s="209"/>
      <c r="AO23" s="245">
        <f>M23+Q23+U23+Y23+AC23</f>
        <v>17</v>
      </c>
      <c r="AP23" s="246"/>
      <c r="AQ23" s="208">
        <f>AM23-AO23</f>
        <v>-12</v>
      </c>
      <c r="AR23" s="255"/>
      <c r="AS23" s="246"/>
      <c r="AT23" s="217">
        <v>4</v>
      </c>
      <c r="AU23" s="218"/>
      <c r="AV23" s="218"/>
      <c r="AW23" s="219"/>
      <c r="AX23" s="214"/>
      <c r="AY23" s="215"/>
      <c r="AZ23" s="216"/>
      <c r="BA23" s="9"/>
      <c r="BB23" s="9"/>
      <c r="BC23" s="9"/>
      <c r="BD23" s="9"/>
      <c r="BE23" s="9"/>
      <c r="BG23" s="267">
        <v>15</v>
      </c>
      <c r="BH23" s="267"/>
      <c r="BI23" s="267" t="s">
        <v>52</v>
      </c>
      <c r="BJ23" s="267"/>
      <c r="BK23" s="267"/>
      <c r="BL23" s="267"/>
      <c r="BM23" s="267"/>
      <c r="BN23" s="267"/>
      <c r="BO23" s="267"/>
      <c r="BP23" s="256"/>
      <c r="BQ23" s="257"/>
      <c r="BR23" s="257"/>
      <c r="BS23" s="257"/>
      <c r="BT23" s="257"/>
      <c r="BU23" s="257"/>
    </row>
    <row r="24" spans="1:73" s="9" customFormat="1" ht="19.5" customHeight="1">
      <c r="A24" s="31">
        <f>'[1]抽選'!BG18</f>
        <v>11</v>
      </c>
      <c r="B24" s="235" t="str">
        <f>'[1]抽選'!BI18</f>
        <v>臼井南</v>
      </c>
      <c r="C24" s="236"/>
      <c r="D24" s="236"/>
      <c r="E24" s="236"/>
      <c r="F24" s="236"/>
      <c r="G24" s="236"/>
      <c r="H24" s="236"/>
      <c r="I24" s="237"/>
      <c r="J24" s="64" t="str">
        <f>IF(COUNTBLANK(K24:M24)&gt;=1,"",IF(K24&gt;M24,"○",IF(K24=M24,"△",IF(K24&lt;M24,"●"))))</f>
        <v>○</v>
      </c>
      <c r="K24" s="65">
        <v>3</v>
      </c>
      <c r="L24" s="65" t="s">
        <v>27</v>
      </c>
      <c r="M24" s="65">
        <v>0</v>
      </c>
      <c r="N24" s="71" t="str">
        <f>IF(COUNTBLANK(O24:Q24)&gt;=1,"",IF(O24&gt;Q24,"○",IF(O24=Q24,"△",IF(O24&lt;Q24,"●"))))</f>
        <v>△</v>
      </c>
      <c r="O24" s="65">
        <v>1</v>
      </c>
      <c r="P24" s="65" t="s">
        <v>27</v>
      </c>
      <c r="Q24" s="65">
        <v>1</v>
      </c>
      <c r="R24" s="71" t="str">
        <f>IF(COUNTBLANK(S24:U24)&gt;=1,"",IF(S24&gt;U24,"○",IF(S24=U24,"△",IF(S24&lt;U24,"●"))))</f>
        <v>○</v>
      </c>
      <c r="S24" s="65">
        <v>4</v>
      </c>
      <c r="T24" s="65" t="s">
        <v>27</v>
      </c>
      <c r="U24" s="65">
        <v>0</v>
      </c>
      <c r="V24" s="66"/>
      <c r="W24" s="67"/>
      <c r="X24" s="67"/>
      <c r="Y24" s="68"/>
      <c r="Z24" s="69" t="str">
        <f>IF(COUNTBLANK(AA24:AC24)&gt;=1,"",IF(AA24&gt;AC24,"○",IF(AA24=AC24,"△",IF(AA24&lt;AC24,"●"))))</f>
        <v>○</v>
      </c>
      <c r="AA24" s="65">
        <v>6</v>
      </c>
      <c r="AB24" s="65" t="s">
        <v>27</v>
      </c>
      <c r="AC24" s="70">
        <v>1</v>
      </c>
      <c r="AD24" s="238">
        <f>COUNTIF($J24:$AC24,"○")</f>
        <v>3</v>
      </c>
      <c r="AE24" s="230"/>
      <c r="AF24" s="230">
        <f>COUNTIF($J24:$AC24,"△")</f>
        <v>1</v>
      </c>
      <c r="AG24" s="230"/>
      <c r="AH24" s="230">
        <f>COUNTIF($J24:$AC24,"●")</f>
        <v>0</v>
      </c>
      <c r="AI24" s="231"/>
      <c r="AJ24" s="205">
        <f>AD24*3+AF24</f>
        <v>10</v>
      </c>
      <c r="AK24" s="206"/>
      <c r="AL24" s="207"/>
      <c r="AM24" s="208">
        <f>K24+O24+S24+W24+AA24</f>
        <v>14</v>
      </c>
      <c r="AN24" s="209"/>
      <c r="AO24" s="245">
        <f>M24+Q24+U24+Y24+AC24</f>
        <v>2</v>
      </c>
      <c r="AP24" s="246"/>
      <c r="AQ24" s="208">
        <f>AM24-AO24</f>
        <v>12</v>
      </c>
      <c r="AR24" s="255"/>
      <c r="AS24" s="246"/>
      <c r="AT24" s="217">
        <v>1</v>
      </c>
      <c r="AU24" s="218"/>
      <c r="AV24" s="218"/>
      <c r="AW24" s="219"/>
      <c r="AX24" s="214"/>
      <c r="AY24" s="215"/>
      <c r="AZ24" s="216"/>
      <c r="BG24" s="267">
        <v>16</v>
      </c>
      <c r="BH24" s="267"/>
      <c r="BI24" s="267" t="s">
        <v>57</v>
      </c>
      <c r="BJ24" s="267"/>
      <c r="BK24" s="267"/>
      <c r="BL24" s="267"/>
      <c r="BM24" s="267"/>
      <c r="BN24" s="267"/>
      <c r="BO24" s="267"/>
      <c r="BP24" s="256"/>
      <c r="BQ24" s="257"/>
      <c r="BR24" s="257"/>
      <c r="BS24" s="257"/>
      <c r="BT24" s="257"/>
      <c r="BU24" s="257"/>
    </row>
    <row r="25" spans="1:73" ht="19.5" customHeight="1" thickBot="1">
      <c r="A25" s="27">
        <f>'[1]抽選'!BG19</f>
        <v>12</v>
      </c>
      <c r="B25" s="224" t="str">
        <f>'[1]抽選'!BI19</f>
        <v>下総/成付</v>
      </c>
      <c r="C25" s="225"/>
      <c r="D25" s="225"/>
      <c r="E25" s="225"/>
      <c r="F25" s="225"/>
      <c r="G25" s="225"/>
      <c r="H25" s="225"/>
      <c r="I25" s="226"/>
      <c r="J25" s="72" t="str">
        <f>IF(COUNTBLANK(K25:M25)&gt;=1,"",IF(K25&gt;M25,"○",IF(K25=M25,"△",IF(K25&lt;M25,"●"))))</f>
        <v>●</v>
      </c>
      <c r="K25" s="73">
        <v>1</v>
      </c>
      <c r="L25" s="73" t="s">
        <v>27</v>
      </c>
      <c r="M25" s="73">
        <v>3</v>
      </c>
      <c r="N25" s="74" t="str">
        <f>IF(COUNTBLANK(O25:Q25)&gt;=1,"",IF(O25&gt;Q25,"○",IF(O25=Q25,"△",IF(O25&lt;Q25,"●"))))</f>
        <v>●</v>
      </c>
      <c r="O25" s="73">
        <v>0</v>
      </c>
      <c r="P25" s="73" t="s">
        <v>27</v>
      </c>
      <c r="Q25" s="73">
        <v>7</v>
      </c>
      <c r="R25" s="74" t="str">
        <f>IF(COUNTBLANK(S25:U25)&gt;=1,"",IF(S25&gt;U25,"○",IF(S25=U25,"△",IF(S25&lt;U25,"●"))))</f>
        <v>●</v>
      </c>
      <c r="S25" s="73">
        <v>0</v>
      </c>
      <c r="T25" s="73" t="s">
        <v>27</v>
      </c>
      <c r="U25" s="73">
        <v>3</v>
      </c>
      <c r="V25" s="74" t="str">
        <f>IF(COUNTBLANK(W25:Y25)&gt;=1,"",IF(W25&gt;Y25,"○",IF(W25=Y25,"△",IF(W25&lt;Y25,"●"))))</f>
        <v>●</v>
      </c>
      <c r="W25" s="73">
        <v>1</v>
      </c>
      <c r="X25" s="73" t="s">
        <v>27</v>
      </c>
      <c r="Y25" s="73">
        <v>6</v>
      </c>
      <c r="Z25" s="75"/>
      <c r="AA25" s="76"/>
      <c r="AB25" s="76"/>
      <c r="AC25" s="77"/>
      <c r="AD25" s="227">
        <f>COUNTIF($J25:$AC25,"○")</f>
        <v>0</v>
      </c>
      <c r="AE25" s="228"/>
      <c r="AF25" s="228">
        <f>COUNTIF($J25:$AC25,"△")</f>
        <v>0</v>
      </c>
      <c r="AG25" s="228"/>
      <c r="AH25" s="228">
        <f>COUNTIF($J25:$AC25,"●")</f>
        <v>4</v>
      </c>
      <c r="AI25" s="229"/>
      <c r="AJ25" s="250">
        <f>AD25*3+AF25</f>
        <v>0</v>
      </c>
      <c r="AK25" s="251"/>
      <c r="AL25" s="252"/>
      <c r="AM25" s="253">
        <f>K25+O25+S25+W25+AA25</f>
        <v>2</v>
      </c>
      <c r="AN25" s="253"/>
      <c r="AO25" s="253">
        <f>M25+Q25+U25+Y25+AC25</f>
        <v>19</v>
      </c>
      <c r="AP25" s="254"/>
      <c r="AQ25" s="186">
        <f>AM25-AO25</f>
        <v>-17</v>
      </c>
      <c r="AR25" s="187"/>
      <c r="AS25" s="181"/>
      <c r="AT25" s="247">
        <v>5</v>
      </c>
      <c r="AU25" s="248"/>
      <c r="AV25" s="248"/>
      <c r="AW25" s="249"/>
      <c r="AX25" s="242"/>
      <c r="AY25" s="243"/>
      <c r="AZ25" s="244"/>
      <c r="BA25" s="9"/>
      <c r="BB25" s="9"/>
      <c r="BC25" s="9"/>
      <c r="BD25" s="9"/>
      <c r="BE25" s="9"/>
      <c r="BG25" s="267" t="s">
        <v>74</v>
      </c>
      <c r="BH25" s="267"/>
      <c r="BI25" s="267" t="s">
        <v>46</v>
      </c>
      <c r="BJ25" s="267"/>
      <c r="BK25" s="267"/>
      <c r="BL25" s="267"/>
      <c r="BM25" s="267"/>
      <c r="BN25" s="267"/>
      <c r="BO25" s="267"/>
      <c r="BP25" s="256" t="s">
        <v>79</v>
      </c>
      <c r="BQ25" s="257"/>
      <c r="BR25" s="257"/>
      <c r="BS25" s="257"/>
      <c r="BT25" s="257"/>
      <c r="BU25" s="257"/>
    </row>
    <row r="26" spans="1:73" ht="19.5" customHeight="1">
      <c r="A26" s="37"/>
      <c r="B26" s="37"/>
      <c r="C26" s="37"/>
      <c r="D26" s="37"/>
      <c r="E26" s="37"/>
      <c r="F26" s="37"/>
      <c r="G26" s="37"/>
      <c r="H26" s="37"/>
      <c r="I26" s="37"/>
      <c r="J26" s="40"/>
      <c r="K26" s="33"/>
      <c r="L26" s="33"/>
      <c r="M26" s="33"/>
      <c r="N26" s="40"/>
      <c r="O26" s="33"/>
      <c r="P26" s="33"/>
      <c r="Q26" s="33"/>
      <c r="R26" s="40"/>
      <c r="S26" s="33"/>
      <c r="T26" s="33"/>
      <c r="U26" s="33"/>
      <c r="V26" s="40"/>
      <c r="W26" s="33"/>
      <c r="X26" s="33"/>
      <c r="Y26" s="33"/>
      <c r="Z26" s="26"/>
      <c r="AA26" s="33"/>
      <c r="AB26" s="33"/>
      <c r="AC26" s="33"/>
      <c r="AD26" s="24"/>
      <c r="AE26" s="24"/>
      <c r="AF26" s="24"/>
      <c r="AG26" s="24"/>
      <c r="AH26" s="24"/>
      <c r="AI26" s="24"/>
      <c r="AJ26" s="24"/>
      <c r="AK26" s="24"/>
      <c r="AL26" s="24"/>
      <c r="AM26" s="79"/>
      <c r="AN26" s="79"/>
      <c r="AO26" s="79"/>
      <c r="AP26" s="79"/>
      <c r="AQ26" s="79"/>
      <c r="AR26" s="79"/>
      <c r="AS26" s="79"/>
      <c r="AT26" s="80"/>
      <c r="AU26" s="80"/>
      <c r="AV26" s="80"/>
      <c r="AW26" s="80"/>
      <c r="AX26" s="80"/>
      <c r="AY26" s="80"/>
      <c r="AZ26" s="80"/>
      <c r="BA26" s="9"/>
      <c r="BB26" s="9"/>
      <c r="BC26" s="9"/>
      <c r="BD26" s="9"/>
      <c r="BE26" s="9"/>
      <c r="BG26" s="267">
        <v>17</v>
      </c>
      <c r="BH26" s="267"/>
      <c r="BI26" s="267" t="s">
        <v>100</v>
      </c>
      <c r="BJ26" s="267"/>
      <c r="BK26" s="267"/>
      <c r="BL26" s="267"/>
      <c r="BM26" s="267"/>
      <c r="BN26" s="267"/>
      <c r="BO26" s="267"/>
      <c r="BP26" s="256"/>
      <c r="BQ26" s="257"/>
      <c r="BR26" s="257"/>
      <c r="BS26" s="257"/>
      <c r="BT26" s="257"/>
      <c r="BU26" s="257"/>
    </row>
    <row r="27" spans="1:73" ht="19.5" customHeight="1" thickBot="1">
      <c r="A27" s="258" t="s">
        <v>2</v>
      </c>
      <c r="B27" s="258"/>
      <c r="C27" s="29" t="s">
        <v>37</v>
      </c>
      <c r="D27" s="25"/>
      <c r="E27" s="39"/>
      <c r="F27" s="39"/>
      <c r="G27" s="39"/>
      <c r="H27" s="39"/>
      <c r="I27" s="39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  <c r="AA27" s="32"/>
      <c r="AB27" s="32"/>
      <c r="AC27" s="32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9"/>
      <c r="BB27" s="9"/>
      <c r="BC27" s="9"/>
      <c r="BD27" s="9"/>
      <c r="BE27" s="9"/>
      <c r="BG27" s="267">
        <v>18</v>
      </c>
      <c r="BH27" s="267"/>
      <c r="BI27" s="267" t="s">
        <v>101</v>
      </c>
      <c r="BJ27" s="267"/>
      <c r="BK27" s="267"/>
      <c r="BL27" s="267"/>
      <c r="BM27" s="267"/>
      <c r="BN27" s="267"/>
      <c r="BO27" s="267"/>
      <c r="BP27" s="256"/>
      <c r="BQ27" s="257"/>
      <c r="BR27" s="257"/>
      <c r="BS27" s="257"/>
      <c r="BT27" s="257"/>
      <c r="BU27" s="257"/>
    </row>
    <row r="28" spans="1:73" ht="19.5" customHeight="1" thickBot="1">
      <c r="A28" s="259"/>
      <c r="B28" s="260"/>
      <c r="C28" s="260"/>
      <c r="D28" s="260"/>
      <c r="E28" s="260"/>
      <c r="F28" s="260"/>
      <c r="G28" s="260"/>
      <c r="H28" s="260"/>
      <c r="I28" s="261"/>
      <c r="J28" s="262" t="str">
        <f>B29</f>
        <v>成田西</v>
      </c>
      <c r="K28" s="192"/>
      <c r="L28" s="192"/>
      <c r="M28" s="192"/>
      <c r="N28" s="192" t="str">
        <f>B30</f>
        <v>七次台</v>
      </c>
      <c r="O28" s="192"/>
      <c r="P28" s="192"/>
      <c r="Q28" s="192"/>
      <c r="R28" s="192" t="str">
        <f>B31</f>
        <v>木刈</v>
      </c>
      <c r="S28" s="192"/>
      <c r="T28" s="192"/>
      <c r="U28" s="192"/>
      <c r="V28" s="192" t="str">
        <f>B32</f>
        <v>志津</v>
      </c>
      <c r="W28" s="192"/>
      <c r="X28" s="192"/>
      <c r="Y28" s="192"/>
      <c r="Z28" s="192" t="str">
        <f>B33</f>
        <v>酒々井</v>
      </c>
      <c r="AA28" s="192"/>
      <c r="AB28" s="192"/>
      <c r="AC28" s="203"/>
      <c r="AD28" s="204" t="s">
        <v>31</v>
      </c>
      <c r="AE28" s="194"/>
      <c r="AF28" s="194" t="s">
        <v>32</v>
      </c>
      <c r="AG28" s="194"/>
      <c r="AH28" s="194" t="s">
        <v>30</v>
      </c>
      <c r="AI28" s="202"/>
      <c r="AJ28" s="183" t="s">
        <v>4</v>
      </c>
      <c r="AK28" s="184"/>
      <c r="AL28" s="185"/>
      <c r="AM28" s="194" t="s">
        <v>3</v>
      </c>
      <c r="AN28" s="194"/>
      <c r="AO28" s="194" t="s">
        <v>5</v>
      </c>
      <c r="AP28" s="202"/>
      <c r="AQ28" s="232" t="s">
        <v>33</v>
      </c>
      <c r="AR28" s="233"/>
      <c r="AS28" s="234"/>
      <c r="AT28" s="183" t="s">
        <v>6</v>
      </c>
      <c r="AU28" s="184"/>
      <c r="AV28" s="184"/>
      <c r="AW28" s="185"/>
      <c r="AX28" s="232" t="s">
        <v>34</v>
      </c>
      <c r="AY28" s="233"/>
      <c r="AZ28" s="234"/>
      <c r="BA28" s="9"/>
      <c r="BB28" s="9"/>
      <c r="BC28" s="9"/>
      <c r="BD28" s="9"/>
      <c r="BE28" s="9"/>
      <c r="BG28" s="267">
        <v>19</v>
      </c>
      <c r="BH28" s="267"/>
      <c r="BI28" s="267" t="s">
        <v>69</v>
      </c>
      <c r="BJ28" s="267"/>
      <c r="BK28" s="267"/>
      <c r="BL28" s="267"/>
      <c r="BM28" s="267"/>
      <c r="BN28" s="267"/>
      <c r="BO28" s="267"/>
      <c r="BP28" s="256"/>
      <c r="BQ28" s="257"/>
      <c r="BR28" s="257"/>
      <c r="BS28" s="257"/>
      <c r="BT28" s="257"/>
      <c r="BU28" s="257"/>
    </row>
    <row r="29" spans="1:73" ht="19.5" customHeight="1">
      <c r="A29" s="30" t="str">
        <f>'[1]抽選'!BG20</f>
        <v>D</v>
      </c>
      <c r="B29" s="239" t="str">
        <f>'[1]抽選'!BI20</f>
        <v>成田西</v>
      </c>
      <c r="C29" s="240"/>
      <c r="D29" s="240"/>
      <c r="E29" s="240"/>
      <c r="F29" s="240"/>
      <c r="G29" s="240"/>
      <c r="H29" s="240"/>
      <c r="I29" s="241"/>
      <c r="J29" s="57"/>
      <c r="K29" s="58"/>
      <c r="L29" s="58"/>
      <c r="M29" s="59"/>
      <c r="N29" s="60" t="str">
        <f>IF(COUNTBLANK(O29:Q29)&gt;=1,"",IF(O29&gt;Q29,"○",IF(O29=Q29,"△",IF(O29&lt;Q29,"●"))))</f>
        <v>○</v>
      </c>
      <c r="O29" s="61">
        <v>7</v>
      </c>
      <c r="P29" s="61" t="s">
        <v>27</v>
      </c>
      <c r="Q29" s="61">
        <v>0</v>
      </c>
      <c r="R29" s="60" t="str">
        <f>IF(COUNTBLANK(S29:U29)&gt;=1,"",IF(S29&gt;U29,"○",IF(S29=U29,"△",IF(S29&lt;U29,"●"))))</f>
        <v>○</v>
      </c>
      <c r="S29" s="61">
        <v>1</v>
      </c>
      <c r="T29" s="61" t="s">
        <v>27</v>
      </c>
      <c r="U29" s="61">
        <v>0</v>
      </c>
      <c r="V29" s="60" t="str">
        <f>IF(COUNTBLANK(W29:Y29)&gt;=1,"",IF(W29&gt;Y29,"○",IF(W29=Y29,"△",IF(W29&lt;Y29,"●"))))</f>
        <v>●</v>
      </c>
      <c r="W29" s="61">
        <v>1</v>
      </c>
      <c r="X29" s="61" t="s">
        <v>27</v>
      </c>
      <c r="Y29" s="61">
        <v>2</v>
      </c>
      <c r="Z29" s="60" t="str">
        <f>IF(COUNTBLANK(AA29:AC29)&gt;=1,"",IF(AA29&gt;AC29,"○",IF(AA29=AC29,"△",IF(AA29&lt;AC29,"●"))))</f>
        <v>△</v>
      </c>
      <c r="AA29" s="61">
        <v>1</v>
      </c>
      <c r="AB29" s="61" t="s">
        <v>27</v>
      </c>
      <c r="AC29" s="63">
        <v>1</v>
      </c>
      <c r="AD29" s="182">
        <f>COUNTIF($J29:$AC29,"○")</f>
        <v>2</v>
      </c>
      <c r="AE29" s="179"/>
      <c r="AF29" s="179">
        <f>COUNTIF($J29:$AC29,"△")</f>
        <v>1</v>
      </c>
      <c r="AG29" s="179"/>
      <c r="AH29" s="179">
        <f>COUNTIF($J29:$AC29,"●")</f>
        <v>1</v>
      </c>
      <c r="AI29" s="180"/>
      <c r="AJ29" s="178">
        <f>AD29*3+AF29</f>
        <v>7</v>
      </c>
      <c r="AK29" s="177"/>
      <c r="AL29" s="210"/>
      <c r="AM29" s="195">
        <f>K29+O29+S29+W29+AA29</f>
        <v>10</v>
      </c>
      <c r="AN29" s="211"/>
      <c r="AO29" s="212">
        <f>M29+Q29+U29+Y29+AC29</f>
        <v>3</v>
      </c>
      <c r="AP29" s="197"/>
      <c r="AQ29" s="195">
        <f>AM29-AO29</f>
        <v>7</v>
      </c>
      <c r="AR29" s="196"/>
      <c r="AS29" s="197"/>
      <c r="AT29" s="309">
        <v>3</v>
      </c>
      <c r="AU29" s="310"/>
      <c r="AV29" s="310"/>
      <c r="AW29" s="311"/>
      <c r="AX29" s="220"/>
      <c r="AY29" s="221"/>
      <c r="AZ29" s="222"/>
      <c r="BA29" s="9"/>
      <c r="BB29" s="9"/>
      <c r="BC29" s="9"/>
      <c r="BD29" s="9"/>
      <c r="BE29" s="9"/>
      <c r="BG29" s="267">
        <v>20</v>
      </c>
      <c r="BH29" s="267"/>
      <c r="BI29" s="267" t="s">
        <v>45</v>
      </c>
      <c r="BJ29" s="267"/>
      <c r="BK29" s="267"/>
      <c r="BL29" s="267"/>
      <c r="BM29" s="267"/>
      <c r="BN29" s="267"/>
      <c r="BO29" s="267"/>
      <c r="BP29" s="256"/>
      <c r="BQ29" s="257"/>
      <c r="BR29" s="257"/>
      <c r="BS29" s="257"/>
      <c r="BT29" s="257"/>
      <c r="BU29" s="257"/>
    </row>
    <row r="30" spans="1:73" ht="19.5" customHeight="1">
      <c r="A30" s="31">
        <f>'[1]抽選'!BG21</f>
        <v>13</v>
      </c>
      <c r="B30" s="235" t="str">
        <f>'[1]抽選'!BI21</f>
        <v>七次台</v>
      </c>
      <c r="C30" s="236"/>
      <c r="D30" s="236"/>
      <c r="E30" s="236"/>
      <c r="F30" s="236"/>
      <c r="G30" s="236"/>
      <c r="H30" s="236"/>
      <c r="I30" s="237"/>
      <c r="J30" s="64" t="str">
        <f>IF(COUNTBLANK(K30:M30)&gt;=1,"",IF(K30&gt;M30,"○",IF(K30=M30,"△",IF(K30&lt;M30,"●"))))</f>
        <v>●</v>
      </c>
      <c r="K30" s="65">
        <v>0</v>
      </c>
      <c r="L30" s="65" t="s">
        <v>27</v>
      </c>
      <c r="M30" s="65">
        <v>7</v>
      </c>
      <c r="N30" s="66"/>
      <c r="O30" s="67"/>
      <c r="P30" s="67"/>
      <c r="Q30" s="68"/>
      <c r="R30" s="69" t="str">
        <f>IF(COUNTBLANK(S30:U30)&gt;=1,"",IF(S30&gt;U30,"○",IF(S30=U30,"△",IF(S30&lt;U30,"●"))))</f>
        <v>●</v>
      </c>
      <c r="S30" s="65">
        <v>1</v>
      </c>
      <c r="T30" s="65" t="s">
        <v>27</v>
      </c>
      <c r="U30" s="65">
        <v>3</v>
      </c>
      <c r="V30" s="69" t="str">
        <f>IF(COUNTBLANK(W30:Y30)&gt;=1,"",IF(W30&gt;Y30,"○",IF(W30=Y30,"△",IF(W30&lt;Y30,"●"))))</f>
        <v>●</v>
      </c>
      <c r="W30" s="65">
        <v>1</v>
      </c>
      <c r="X30" s="65" t="s">
        <v>27</v>
      </c>
      <c r="Y30" s="65">
        <v>5</v>
      </c>
      <c r="Z30" s="69" t="str">
        <f>IF(COUNTBLANK(AA30:AC30)&gt;=1,"",IF(AA30&gt;AC30,"○",IF(AA30=AC30,"△",IF(AA30&lt;AC30,"●"))))</f>
        <v>○</v>
      </c>
      <c r="AA30" s="65">
        <v>2</v>
      </c>
      <c r="AB30" s="65" t="s">
        <v>27</v>
      </c>
      <c r="AC30" s="70">
        <v>0</v>
      </c>
      <c r="AD30" s="238">
        <f>COUNTIF($J30:$AC30,"○")</f>
        <v>1</v>
      </c>
      <c r="AE30" s="230"/>
      <c r="AF30" s="230">
        <f>COUNTIF($J30:$AC30,"△")</f>
        <v>0</v>
      </c>
      <c r="AG30" s="230"/>
      <c r="AH30" s="230">
        <f>COUNTIF($J30:$AC30,"●")</f>
        <v>3</v>
      </c>
      <c r="AI30" s="231"/>
      <c r="AJ30" s="205">
        <f>AD30*3+AF30</f>
        <v>3</v>
      </c>
      <c r="AK30" s="206"/>
      <c r="AL30" s="207"/>
      <c r="AM30" s="208">
        <f>K30+O30+S30+W30+AA30</f>
        <v>4</v>
      </c>
      <c r="AN30" s="209"/>
      <c r="AO30" s="245">
        <f>M30+Q30+U30+Y30+AC30</f>
        <v>15</v>
      </c>
      <c r="AP30" s="246"/>
      <c r="AQ30" s="208">
        <f>AM30-AO30</f>
        <v>-11</v>
      </c>
      <c r="AR30" s="255"/>
      <c r="AS30" s="246"/>
      <c r="AT30" s="217">
        <v>4</v>
      </c>
      <c r="AU30" s="218"/>
      <c r="AV30" s="218"/>
      <c r="AW30" s="219"/>
      <c r="AX30" s="214"/>
      <c r="AY30" s="215"/>
      <c r="AZ30" s="216"/>
      <c r="BA30" s="9"/>
      <c r="BB30" s="9"/>
      <c r="BC30" s="9"/>
      <c r="BD30" s="9"/>
      <c r="BE30" s="9"/>
      <c r="BG30" s="267" t="s">
        <v>75</v>
      </c>
      <c r="BH30" s="267"/>
      <c r="BI30" s="267" t="s">
        <v>42</v>
      </c>
      <c r="BJ30" s="267"/>
      <c r="BK30" s="267"/>
      <c r="BL30" s="267"/>
      <c r="BM30" s="267"/>
      <c r="BN30" s="267"/>
      <c r="BO30" s="267"/>
      <c r="BP30" s="256"/>
      <c r="BQ30" s="257"/>
      <c r="BR30" s="257"/>
      <c r="BS30" s="257"/>
      <c r="BT30" s="257"/>
      <c r="BU30" s="257"/>
    </row>
    <row r="31" spans="1:73" ht="19.5" customHeight="1">
      <c r="A31" s="31">
        <f>'[1]抽選'!BG22</f>
        <v>14</v>
      </c>
      <c r="B31" s="235" t="str">
        <f>'[1]抽選'!BI22</f>
        <v>木刈</v>
      </c>
      <c r="C31" s="236"/>
      <c r="D31" s="236"/>
      <c r="E31" s="236"/>
      <c r="F31" s="236"/>
      <c r="G31" s="236"/>
      <c r="H31" s="236"/>
      <c r="I31" s="237"/>
      <c r="J31" s="64" t="str">
        <f>IF(COUNTBLANK(K31:M31)&gt;=1,"",IF(K31&gt;M31,"○",IF(K31=M31,"△",IF(K31&lt;M31,"●"))))</f>
        <v>●</v>
      </c>
      <c r="K31" s="65">
        <v>0</v>
      </c>
      <c r="L31" s="65" t="s">
        <v>27</v>
      </c>
      <c r="M31" s="65">
        <v>1</v>
      </c>
      <c r="N31" s="71" t="str">
        <f>IF(COUNTBLANK(O31:Q31)&gt;=1,"",IF(O31&gt;Q31,"○",IF(O31=Q31,"△",IF(O31&lt;Q31,"●"))))</f>
        <v>○</v>
      </c>
      <c r="O31" s="65">
        <v>3</v>
      </c>
      <c r="P31" s="65" t="s">
        <v>27</v>
      </c>
      <c r="Q31" s="65">
        <v>1</v>
      </c>
      <c r="R31" s="66"/>
      <c r="S31" s="67"/>
      <c r="T31" s="67"/>
      <c r="U31" s="68"/>
      <c r="V31" s="69" t="str">
        <f>IF(COUNTBLANK(W31:Y31)&gt;=1,"",IF(W31&gt;Y31,"○",IF(W31=Y31,"△",IF(W31&lt;Y31,"●"))))</f>
        <v>○</v>
      </c>
      <c r="W31" s="65">
        <v>2</v>
      </c>
      <c r="X31" s="65" t="s">
        <v>27</v>
      </c>
      <c r="Y31" s="65">
        <v>1</v>
      </c>
      <c r="Z31" s="69" t="str">
        <f>IF(COUNTBLANK(AA31:AC31)&gt;=1,"",IF(AA31&gt;AC31,"○",IF(AA31=AC31,"△",IF(AA31&lt;AC31,"●"))))</f>
        <v>○</v>
      </c>
      <c r="AA31" s="65">
        <v>3</v>
      </c>
      <c r="AB31" s="65" t="s">
        <v>27</v>
      </c>
      <c r="AC31" s="70">
        <v>0</v>
      </c>
      <c r="AD31" s="238">
        <f>COUNTIF($J31:$AC31,"○")</f>
        <v>3</v>
      </c>
      <c r="AE31" s="230"/>
      <c r="AF31" s="230">
        <f>COUNTIF($J31:$AC31,"△")</f>
        <v>0</v>
      </c>
      <c r="AG31" s="230"/>
      <c r="AH31" s="230">
        <f>COUNTIF($J31:$AC31,"●")</f>
        <v>1</v>
      </c>
      <c r="AI31" s="231"/>
      <c r="AJ31" s="205">
        <f>AD31*3+AF31</f>
        <v>9</v>
      </c>
      <c r="AK31" s="206"/>
      <c r="AL31" s="207"/>
      <c r="AM31" s="208">
        <f>K31+O31+S31+W31+AA31</f>
        <v>8</v>
      </c>
      <c r="AN31" s="209"/>
      <c r="AO31" s="245">
        <f>M31+Q31+U31+Y31+AC31</f>
        <v>3</v>
      </c>
      <c r="AP31" s="246"/>
      <c r="AQ31" s="208">
        <f>AM31-AO31</f>
        <v>5</v>
      </c>
      <c r="AR31" s="255"/>
      <c r="AS31" s="246"/>
      <c r="AT31" s="217">
        <v>2</v>
      </c>
      <c r="AU31" s="218"/>
      <c r="AV31" s="218"/>
      <c r="AW31" s="219"/>
      <c r="AX31" s="214"/>
      <c r="AY31" s="215"/>
      <c r="AZ31" s="216"/>
      <c r="BA31" s="9"/>
      <c r="BB31" s="9"/>
      <c r="BC31" s="9"/>
      <c r="BD31" s="9"/>
      <c r="BE31" s="9"/>
      <c r="BG31" s="267">
        <v>21</v>
      </c>
      <c r="BH31" s="267"/>
      <c r="BI31" s="267" t="s">
        <v>48</v>
      </c>
      <c r="BJ31" s="267"/>
      <c r="BK31" s="267"/>
      <c r="BL31" s="267"/>
      <c r="BM31" s="267"/>
      <c r="BN31" s="267"/>
      <c r="BO31" s="267"/>
      <c r="BP31" s="256"/>
      <c r="BQ31" s="257"/>
      <c r="BR31" s="257"/>
      <c r="BS31" s="257"/>
      <c r="BT31" s="257"/>
      <c r="BU31" s="257"/>
    </row>
    <row r="32" spans="1:73" ht="19.5" customHeight="1">
      <c r="A32" s="31">
        <f>'[1]抽選'!BG23</f>
        <v>15</v>
      </c>
      <c r="B32" s="235" t="str">
        <f>'[1]抽選'!BI23</f>
        <v>志津</v>
      </c>
      <c r="C32" s="236"/>
      <c r="D32" s="236"/>
      <c r="E32" s="236"/>
      <c r="F32" s="236"/>
      <c r="G32" s="236"/>
      <c r="H32" s="236"/>
      <c r="I32" s="237"/>
      <c r="J32" s="64" t="str">
        <f>IF(COUNTBLANK(K32:M32)&gt;=1,"",IF(K32&gt;M32,"○",IF(K32=M32,"△",IF(K32&lt;M32,"●"))))</f>
        <v>○</v>
      </c>
      <c r="K32" s="65">
        <v>2</v>
      </c>
      <c r="L32" s="65" t="s">
        <v>27</v>
      </c>
      <c r="M32" s="65">
        <v>1</v>
      </c>
      <c r="N32" s="71" t="str">
        <f>IF(COUNTBLANK(O32:Q32)&gt;=1,"",IF(O32&gt;Q32,"○",IF(O32=Q32,"△",IF(O32&lt;Q32,"●"))))</f>
        <v>○</v>
      </c>
      <c r="O32" s="65">
        <v>5</v>
      </c>
      <c r="P32" s="65" t="s">
        <v>27</v>
      </c>
      <c r="Q32" s="65">
        <v>1</v>
      </c>
      <c r="R32" s="71" t="str">
        <f>IF(COUNTBLANK(S32:U32)&gt;=1,"",IF(S32&gt;U32,"○",IF(S32=U32,"△",IF(S32&lt;U32,"●"))))</f>
        <v>●</v>
      </c>
      <c r="S32" s="65">
        <v>1</v>
      </c>
      <c r="T32" s="65" t="s">
        <v>27</v>
      </c>
      <c r="U32" s="65">
        <v>2</v>
      </c>
      <c r="V32" s="66"/>
      <c r="W32" s="67"/>
      <c r="X32" s="67"/>
      <c r="Y32" s="68"/>
      <c r="Z32" s="69" t="str">
        <f>IF(COUNTBLANK(AA32:AC32)&gt;=1,"",IF(AA32&gt;AC32,"○",IF(AA32=AC32,"△",IF(AA32&lt;AC32,"●"))))</f>
        <v>○</v>
      </c>
      <c r="AA32" s="65">
        <v>5</v>
      </c>
      <c r="AB32" s="65" t="s">
        <v>27</v>
      </c>
      <c r="AC32" s="70">
        <v>0</v>
      </c>
      <c r="AD32" s="238">
        <f>COUNTIF($J32:$AC32,"○")</f>
        <v>3</v>
      </c>
      <c r="AE32" s="230"/>
      <c r="AF32" s="230">
        <f>COUNTIF($J32:$AC32,"△")</f>
        <v>0</v>
      </c>
      <c r="AG32" s="230"/>
      <c r="AH32" s="230">
        <f>COUNTIF($J32:$AC32,"●")</f>
        <v>1</v>
      </c>
      <c r="AI32" s="231"/>
      <c r="AJ32" s="205">
        <f>AD32*3+AF32</f>
        <v>9</v>
      </c>
      <c r="AK32" s="206"/>
      <c r="AL32" s="207"/>
      <c r="AM32" s="208">
        <f>K32+O32+S32+W32+AA32</f>
        <v>13</v>
      </c>
      <c r="AN32" s="209"/>
      <c r="AO32" s="245">
        <f>M32+Q32+U32+Y32+AC32</f>
        <v>4</v>
      </c>
      <c r="AP32" s="246"/>
      <c r="AQ32" s="208">
        <f>AM32-AO32</f>
        <v>9</v>
      </c>
      <c r="AR32" s="255"/>
      <c r="AS32" s="246"/>
      <c r="AT32" s="217">
        <v>1</v>
      </c>
      <c r="AU32" s="218"/>
      <c r="AV32" s="218"/>
      <c r="AW32" s="219"/>
      <c r="AX32" s="214"/>
      <c r="AY32" s="215"/>
      <c r="AZ32" s="216"/>
      <c r="BA32" s="9"/>
      <c r="BB32" s="9"/>
      <c r="BC32" s="9"/>
      <c r="BD32" s="9"/>
      <c r="BE32" s="9"/>
      <c r="BG32" s="267">
        <v>22</v>
      </c>
      <c r="BH32" s="267"/>
      <c r="BI32" s="267" t="s">
        <v>47</v>
      </c>
      <c r="BJ32" s="267"/>
      <c r="BK32" s="267"/>
      <c r="BL32" s="267"/>
      <c r="BM32" s="267"/>
      <c r="BN32" s="267"/>
      <c r="BO32" s="267"/>
      <c r="BP32" s="256"/>
      <c r="BQ32" s="257"/>
      <c r="BR32" s="257"/>
      <c r="BS32" s="257"/>
      <c r="BT32" s="257"/>
      <c r="BU32" s="257"/>
    </row>
    <row r="33" spans="1:73" ht="19.5" customHeight="1" thickBot="1">
      <c r="A33" s="27">
        <f>'[1]抽選'!BG24</f>
        <v>16</v>
      </c>
      <c r="B33" s="224" t="str">
        <f>'[1]抽選'!BI24</f>
        <v>酒々井</v>
      </c>
      <c r="C33" s="225"/>
      <c r="D33" s="225"/>
      <c r="E33" s="225"/>
      <c r="F33" s="225"/>
      <c r="G33" s="225"/>
      <c r="H33" s="225"/>
      <c r="I33" s="226"/>
      <c r="J33" s="72" t="str">
        <f>IF(COUNTBLANK(K33:M33)&gt;=1,"",IF(K33&gt;M33,"○",IF(K33=M33,"△",IF(K33&lt;M33,"●"))))</f>
        <v>△</v>
      </c>
      <c r="K33" s="73">
        <v>1</v>
      </c>
      <c r="L33" s="73" t="s">
        <v>27</v>
      </c>
      <c r="M33" s="73">
        <v>1</v>
      </c>
      <c r="N33" s="74" t="str">
        <f>IF(COUNTBLANK(O33:Q33)&gt;=1,"",IF(O33&gt;Q33,"○",IF(O33=Q33,"△",IF(O33&lt;Q33,"●"))))</f>
        <v>●</v>
      </c>
      <c r="O33" s="73">
        <v>0</v>
      </c>
      <c r="P33" s="73" t="s">
        <v>27</v>
      </c>
      <c r="Q33" s="73">
        <v>2</v>
      </c>
      <c r="R33" s="74" t="str">
        <f>IF(COUNTBLANK(S33:U33)&gt;=1,"",IF(S33&gt;U33,"○",IF(S33=U33,"△",IF(S33&lt;U33,"●"))))</f>
        <v>●</v>
      </c>
      <c r="S33" s="73">
        <v>0</v>
      </c>
      <c r="T33" s="73" t="s">
        <v>27</v>
      </c>
      <c r="U33" s="73">
        <v>3</v>
      </c>
      <c r="V33" s="74" t="str">
        <f>IF(COUNTBLANK(W33:Y33)&gt;=1,"",IF(W33&gt;Y33,"○",IF(W33=Y33,"△",IF(W33&lt;Y33,"●"))))</f>
        <v>●</v>
      </c>
      <c r="W33" s="73">
        <v>0</v>
      </c>
      <c r="X33" s="73" t="s">
        <v>27</v>
      </c>
      <c r="Y33" s="73">
        <v>5</v>
      </c>
      <c r="Z33" s="75"/>
      <c r="AA33" s="76"/>
      <c r="AB33" s="76"/>
      <c r="AC33" s="77"/>
      <c r="AD33" s="227">
        <f>COUNTIF($J33:$AC33,"○")</f>
        <v>0</v>
      </c>
      <c r="AE33" s="228"/>
      <c r="AF33" s="228">
        <f>COUNTIF($J33:$AC33,"△")</f>
        <v>1</v>
      </c>
      <c r="AG33" s="228"/>
      <c r="AH33" s="228">
        <f>COUNTIF($J33:$AC33,"●")</f>
        <v>3</v>
      </c>
      <c r="AI33" s="229"/>
      <c r="AJ33" s="250">
        <f>AD33*3+AF33</f>
        <v>1</v>
      </c>
      <c r="AK33" s="251"/>
      <c r="AL33" s="252"/>
      <c r="AM33" s="253">
        <f>K33+O33+S33+W33+AA33</f>
        <v>1</v>
      </c>
      <c r="AN33" s="253"/>
      <c r="AO33" s="253">
        <f>M33+Q33+U33+Y33+AC33</f>
        <v>11</v>
      </c>
      <c r="AP33" s="254"/>
      <c r="AQ33" s="186">
        <f>AM33-AO33</f>
        <v>-10</v>
      </c>
      <c r="AR33" s="187"/>
      <c r="AS33" s="181"/>
      <c r="AT33" s="247">
        <v>5</v>
      </c>
      <c r="AU33" s="248"/>
      <c r="AV33" s="248"/>
      <c r="AW33" s="249"/>
      <c r="AX33" s="242"/>
      <c r="AY33" s="243"/>
      <c r="AZ33" s="244"/>
      <c r="BA33" s="9"/>
      <c r="BB33" s="9"/>
      <c r="BC33" s="9"/>
      <c r="BD33" s="9"/>
      <c r="BE33" s="9"/>
      <c r="BG33" s="267">
        <v>23</v>
      </c>
      <c r="BH33" s="267"/>
      <c r="BI33" s="267" t="s">
        <v>56</v>
      </c>
      <c r="BJ33" s="267"/>
      <c r="BK33" s="267"/>
      <c r="BL33" s="267"/>
      <c r="BM33" s="267"/>
      <c r="BN33" s="267"/>
      <c r="BO33" s="267"/>
      <c r="BP33" s="256"/>
      <c r="BQ33" s="257"/>
      <c r="BR33" s="257"/>
      <c r="BS33" s="257"/>
      <c r="BT33" s="257"/>
      <c r="BU33" s="257"/>
    </row>
    <row r="34" spans="1:73" ht="19.5" customHeight="1">
      <c r="A34" s="37"/>
      <c r="B34" s="37"/>
      <c r="C34" s="37"/>
      <c r="D34" s="37"/>
      <c r="E34" s="37"/>
      <c r="F34" s="37"/>
      <c r="G34" s="37"/>
      <c r="H34" s="37"/>
      <c r="I34" s="37"/>
      <c r="J34" s="40"/>
      <c r="K34" s="33"/>
      <c r="L34" s="33"/>
      <c r="M34" s="33"/>
      <c r="N34" s="40"/>
      <c r="O34" s="33"/>
      <c r="P34" s="33"/>
      <c r="Q34" s="33"/>
      <c r="R34" s="40"/>
      <c r="S34" s="33"/>
      <c r="T34" s="33"/>
      <c r="U34" s="33"/>
      <c r="V34" s="40"/>
      <c r="W34" s="33"/>
      <c r="X34" s="33"/>
      <c r="Y34" s="33"/>
      <c r="Z34" s="26"/>
      <c r="AA34" s="33"/>
      <c r="AB34" s="33"/>
      <c r="AC34" s="33"/>
      <c r="AD34" s="24"/>
      <c r="AE34" s="24"/>
      <c r="AF34" s="24"/>
      <c r="AG34" s="24"/>
      <c r="AH34" s="24"/>
      <c r="AI34" s="24"/>
      <c r="AJ34" s="24"/>
      <c r="AK34" s="24"/>
      <c r="AL34" s="24"/>
      <c r="AM34" s="79"/>
      <c r="AN34" s="79"/>
      <c r="AO34" s="79"/>
      <c r="AP34" s="79"/>
      <c r="AQ34" s="79"/>
      <c r="AR34" s="79"/>
      <c r="AS34" s="79"/>
      <c r="AT34" s="80"/>
      <c r="AU34" s="80"/>
      <c r="AV34" s="80"/>
      <c r="AW34" s="80"/>
      <c r="AX34" s="80"/>
      <c r="AY34" s="80"/>
      <c r="AZ34" s="80"/>
      <c r="BA34" s="9"/>
      <c r="BB34" s="9"/>
      <c r="BC34" s="9"/>
      <c r="BD34" s="9"/>
      <c r="BE34" s="9"/>
      <c r="BG34" s="267">
        <v>24</v>
      </c>
      <c r="BH34" s="267"/>
      <c r="BI34" s="267" t="s">
        <v>54</v>
      </c>
      <c r="BJ34" s="267"/>
      <c r="BK34" s="267"/>
      <c r="BL34" s="267"/>
      <c r="BM34" s="267"/>
      <c r="BN34" s="267"/>
      <c r="BO34" s="267"/>
      <c r="BP34" s="256"/>
      <c r="BQ34" s="257"/>
      <c r="BR34" s="257"/>
      <c r="BS34" s="257"/>
      <c r="BT34" s="257"/>
      <c r="BU34" s="257"/>
    </row>
    <row r="35" spans="1:73" ht="19.5" customHeight="1" thickBot="1">
      <c r="A35" s="258" t="s">
        <v>82</v>
      </c>
      <c r="B35" s="258"/>
      <c r="C35" s="29" t="s">
        <v>37</v>
      </c>
      <c r="D35" s="25"/>
      <c r="E35" s="39"/>
      <c r="F35" s="39"/>
      <c r="G35" s="39"/>
      <c r="H35" s="39"/>
      <c r="I35" s="39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9"/>
      <c r="BB35" s="9"/>
      <c r="BC35" s="9"/>
      <c r="BD35" s="9"/>
      <c r="BE35" s="9"/>
      <c r="BG35" s="267">
        <v>25</v>
      </c>
      <c r="BH35" s="267"/>
      <c r="BI35" s="267" t="s">
        <v>66</v>
      </c>
      <c r="BJ35" s="267"/>
      <c r="BK35" s="267"/>
      <c r="BL35" s="267"/>
      <c r="BM35" s="267"/>
      <c r="BN35" s="267"/>
      <c r="BO35" s="267"/>
      <c r="BP35" s="256"/>
      <c r="BQ35" s="257"/>
      <c r="BR35" s="257"/>
      <c r="BS35" s="257"/>
      <c r="BT35" s="257"/>
      <c r="BU35" s="257"/>
    </row>
    <row r="36" spans="1:73" ht="19.5" customHeight="1" thickBot="1">
      <c r="A36" s="259"/>
      <c r="B36" s="260"/>
      <c r="C36" s="260"/>
      <c r="D36" s="260"/>
      <c r="E36" s="260"/>
      <c r="F36" s="260"/>
      <c r="G36" s="260"/>
      <c r="H36" s="260"/>
      <c r="I36" s="261"/>
      <c r="J36" s="262" t="str">
        <f>B37</f>
        <v>四街道</v>
      </c>
      <c r="K36" s="192"/>
      <c r="L36" s="192"/>
      <c r="M36" s="192"/>
      <c r="N36" s="192" t="str">
        <f>B38</f>
        <v>船穂</v>
      </c>
      <c r="O36" s="192"/>
      <c r="P36" s="192"/>
      <c r="Q36" s="192"/>
      <c r="R36" s="192" t="str">
        <f>B39</f>
        <v>原山</v>
      </c>
      <c r="S36" s="192"/>
      <c r="T36" s="192"/>
      <c r="U36" s="192"/>
      <c r="V36" s="192" t="str">
        <f>B40</f>
        <v>根郷</v>
      </c>
      <c r="W36" s="192"/>
      <c r="X36" s="192"/>
      <c r="Y36" s="192"/>
      <c r="Z36" s="192" t="str">
        <f>B41</f>
        <v>八街北</v>
      </c>
      <c r="AA36" s="192"/>
      <c r="AB36" s="192"/>
      <c r="AC36" s="203"/>
      <c r="AD36" s="204" t="s">
        <v>31</v>
      </c>
      <c r="AE36" s="194"/>
      <c r="AF36" s="194" t="s">
        <v>32</v>
      </c>
      <c r="AG36" s="194"/>
      <c r="AH36" s="194" t="s">
        <v>30</v>
      </c>
      <c r="AI36" s="202"/>
      <c r="AJ36" s="183" t="s">
        <v>4</v>
      </c>
      <c r="AK36" s="184"/>
      <c r="AL36" s="185"/>
      <c r="AM36" s="194" t="s">
        <v>3</v>
      </c>
      <c r="AN36" s="194"/>
      <c r="AO36" s="194" t="s">
        <v>5</v>
      </c>
      <c r="AP36" s="202"/>
      <c r="AQ36" s="232" t="s">
        <v>33</v>
      </c>
      <c r="AR36" s="233"/>
      <c r="AS36" s="234"/>
      <c r="AT36" s="183" t="s">
        <v>6</v>
      </c>
      <c r="AU36" s="184"/>
      <c r="AV36" s="184"/>
      <c r="AW36" s="185"/>
      <c r="AX36" s="232" t="s">
        <v>34</v>
      </c>
      <c r="AY36" s="233"/>
      <c r="AZ36" s="234"/>
      <c r="BA36" s="9"/>
      <c r="BB36" s="9"/>
      <c r="BC36" s="9"/>
      <c r="BD36" s="9"/>
      <c r="BE36" s="9"/>
      <c r="BG36" s="267" t="s">
        <v>38</v>
      </c>
      <c r="BH36" s="267"/>
      <c r="BI36" s="267" t="s">
        <v>51</v>
      </c>
      <c r="BJ36" s="267"/>
      <c r="BK36" s="267"/>
      <c r="BL36" s="267"/>
      <c r="BM36" s="267"/>
      <c r="BN36" s="267"/>
      <c r="BO36" s="267"/>
      <c r="BP36" s="256"/>
      <c r="BQ36" s="257"/>
      <c r="BR36" s="257"/>
      <c r="BS36" s="257"/>
      <c r="BT36" s="257"/>
      <c r="BU36" s="257"/>
    </row>
    <row r="37" spans="1:73" ht="19.5" customHeight="1">
      <c r="A37" s="30" t="str">
        <f>'[1]抽選'!BG25</f>
        <v>E</v>
      </c>
      <c r="B37" s="239" t="str">
        <f>'[1]抽選'!BI25</f>
        <v>四街道</v>
      </c>
      <c r="C37" s="240"/>
      <c r="D37" s="240"/>
      <c r="E37" s="240"/>
      <c r="F37" s="240"/>
      <c r="G37" s="240"/>
      <c r="H37" s="240"/>
      <c r="I37" s="241"/>
      <c r="J37" s="57"/>
      <c r="K37" s="58"/>
      <c r="L37" s="58"/>
      <c r="M37" s="59"/>
      <c r="N37" s="60" t="str">
        <f>IF(COUNTBLANK(O37:Q37)&gt;=1,"",IF(O37&gt;Q37,"○",IF(O37=Q37,"△",IF(O37&lt;Q37,"●"))))</f>
        <v>○</v>
      </c>
      <c r="O37" s="61">
        <v>7</v>
      </c>
      <c r="P37" s="61" t="s">
        <v>27</v>
      </c>
      <c r="Q37" s="61">
        <v>0</v>
      </c>
      <c r="R37" s="60" t="str">
        <f>IF(COUNTBLANK(S37:U37)&gt;=1,"",IF(S37&gt;U37,"○",IF(S37=U37,"△",IF(S37&lt;U37,"●"))))</f>
        <v>○</v>
      </c>
      <c r="S37" s="61">
        <v>7</v>
      </c>
      <c r="T37" s="61" t="s">
        <v>27</v>
      </c>
      <c r="U37" s="61">
        <v>0</v>
      </c>
      <c r="V37" s="60" t="str">
        <f>IF(COUNTBLANK(W37:Y37)&gt;=1,"",IF(W37&gt;Y37,"○",IF(W37=Y37,"△",IF(W37&lt;Y37,"●"))))</f>
        <v>○</v>
      </c>
      <c r="W37" s="61">
        <v>2</v>
      </c>
      <c r="X37" s="61" t="s">
        <v>27</v>
      </c>
      <c r="Y37" s="61">
        <v>1</v>
      </c>
      <c r="Z37" s="60" t="str">
        <f>IF(COUNTBLANK(AA37:AC37)&gt;=1,"",IF(AA37&gt;AC37,"○",IF(AA37=AC37,"△",IF(AA37&lt;AC37,"●"))))</f>
        <v>○</v>
      </c>
      <c r="AA37" s="61">
        <v>7</v>
      </c>
      <c r="AB37" s="61" t="s">
        <v>27</v>
      </c>
      <c r="AC37" s="63">
        <v>0</v>
      </c>
      <c r="AD37" s="182">
        <f>COUNTIF($J37:$AC37,"○")</f>
        <v>4</v>
      </c>
      <c r="AE37" s="179"/>
      <c r="AF37" s="179">
        <f>COUNTIF($J37:$AC37,"△")</f>
        <v>0</v>
      </c>
      <c r="AG37" s="179"/>
      <c r="AH37" s="179">
        <f>COUNTIF($J37:$AC37,"●")</f>
        <v>0</v>
      </c>
      <c r="AI37" s="180"/>
      <c r="AJ37" s="178">
        <f>AD37*3+AF37</f>
        <v>12</v>
      </c>
      <c r="AK37" s="177"/>
      <c r="AL37" s="210"/>
      <c r="AM37" s="195">
        <f>K37+O37+S37+W37+AA37</f>
        <v>23</v>
      </c>
      <c r="AN37" s="211"/>
      <c r="AO37" s="212">
        <f>M37+Q37+U37+Y37+AC37</f>
        <v>1</v>
      </c>
      <c r="AP37" s="197"/>
      <c r="AQ37" s="195">
        <f>AM37-AO37</f>
        <v>22</v>
      </c>
      <c r="AR37" s="196"/>
      <c r="AS37" s="197"/>
      <c r="AT37" s="309">
        <v>1</v>
      </c>
      <c r="AU37" s="310"/>
      <c r="AV37" s="310"/>
      <c r="AW37" s="311"/>
      <c r="AX37" s="220"/>
      <c r="AY37" s="221"/>
      <c r="AZ37" s="222"/>
      <c r="BA37" s="9"/>
      <c r="BB37" s="9"/>
      <c r="BC37" s="9"/>
      <c r="BD37" s="9"/>
      <c r="BE37" s="9"/>
      <c r="BG37" s="267">
        <v>26</v>
      </c>
      <c r="BH37" s="267"/>
      <c r="BI37" s="267" t="s">
        <v>102</v>
      </c>
      <c r="BJ37" s="267"/>
      <c r="BK37" s="267"/>
      <c r="BL37" s="267"/>
      <c r="BM37" s="267"/>
      <c r="BN37" s="267"/>
      <c r="BO37" s="267"/>
      <c r="BP37" s="256"/>
      <c r="BQ37" s="257"/>
      <c r="BR37" s="257"/>
      <c r="BS37" s="257"/>
      <c r="BT37" s="257"/>
      <c r="BU37" s="257"/>
    </row>
    <row r="38" spans="1:73" ht="19.5" customHeight="1">
      <c r="A38" s="31">
        <f>'[1]抽選'!BG26</f>
        <v>17</v>
      </c>
      <c r="B38" s="235" t="str">
        <f>'[1]抽選'!BI26</f>
        <v>船穂</v>
      </c>
      <c r="C38" s="236"/>
      <c r="D38" s="236"/>
      <c r="E38" s="236"/>
      <c r="F38" s="236"/>
      <c r="G38" s="236"/>
      <c r="H38" s="236"/>
      <c r="I38" s="237"/>
      <c r="J38" s="64" t="str">
        <f>IF(COUNTBLANK(K38:M38)&gt;=1,"",IF(K38&gt;M38,"○",IF(K38=M38,"△",IF(K38&lt;M38,"●"))))</f>
        <v>●</v>
      </c>
      <c r="K38" s="65">
        <v>0</v>
      </c>
      <c r="L38" s="65" t="s">
        <v>27</v>
      </c>
      <c r="M38" s="65">
        <v>7</v>
      </c>
      <c r="N38" s="66"/>
      <c r="O38" s="67"/>
      <c r="P38" s="67"/>
      <c r="Q38" s="68"/>
      <c r="R38" s="69" t="str">
        <f>IF(COUNTBLANK(S38:U38)&gt;=1,"",IF(S38&gt;U38,"○",IF(S38=U38,"△",IF(S38&lt;U38,"●"))))</f>
        <v>●</v>
      </c>
      <c r="S38" s="65">
        <v>1</v>
      </c>
      <c r="T38" s="65" t="s">
        <v>27</v>
      </c>
      <c r="U38" s="65">
        <v>5</v>
      </c>
      <c r="V38" s="69" t="str">
        <f>IF(COUNTBLANK(W38:Y38)&gt;=1,"",IF(W38&gt;Y38,"○",IF(W38=Y38,"△",IF(W38&lt;Y38,"●"))))</f>
        <v>●</v>
      </c>
      <c r="W38" s="65">
        <v>0</v>
      </c>
      <c r="X38" s="65" t="s">
        <v>27</v>
      </c>
      <c r="Y38" s="65">
        <v>7</v>
      </c>
      <c r="Z38" s="69" t="str">
        <f>IF(COUNTBLANK(AA38:AC38)&gt;=1,"",IF(AA38&gt;AC38,"○",IF(AA38=AC38,"△",IF(AA38&lt;AC38,"●"))))</f>
        <v>●</v>
      </c>
      <c r="AA38" s="65">
        <v>0</v>
      </c>
      <c r="AB38" s="65" t="s">
        <v>27</v>
      </c>
      <c r="AC38" s="70">
        <v>4</v>
      </c>
      <c r="AD38" s="238">
        <f>COUNTIF($J38:$AC38,"○")</f>
        <v>0</v>
      </c>
      <c r="AE38" s="230"/>
      <c r="AF38" s="230">
        <f>COUNTIF($J38:$AC38,"△")</f>
        <v>0</v>
      </c>
      <c r="AG38" s="230"/>
      <c r="AH38" s="230">
        <f>COUNTIF($J38:$AC38,"●")</f>
        <v>4</v>
      </c>
      <c r="AI38" s="231"/>
      <c r="AJ38" s="205">
        <f>AD38*3+AF38</f>
        <v>0</v>
      </c>
      <c r="AK38" s="206"/>
      <c r="AL38" s="207"/>
      <c r="AM38" s="208">
        <f>K38+O38+S38+W38+AA38</f>
        <v>1</v>
      </c>
      <c r="AN38" s="209"/>
      <c r="AO38" s="245">
        <f>M38+Q38+U38+Y38+AC38</f>
        <v>23</v>
      </c>
      <c r="AP38" s="246"/>
      <c r="AQ38" s="208">
        <f>AM38-AO38</f>
        <v>-22</v>
      </c>
      <c r="AR38" s="255"/>
      <c r="AS38" s="246"/>
      <c r="AT38" s="217">
        <v>5</v>
      </c>
      <c r="AU38" s="218"/>
      <c r="AV38" s="218"/>
      <c r="AW38" s="219"/>
      <c r="AX38" s="214"/>
      <c r="AY38" s="215"/>
      <c r="AZ38" s="216"/>
      <c r="BA38" s="9"/>
      <c r="BB38" s="9"/>
      <c r="BC38" s="9"/>
      <c r="BD38" s="9"/>
      <c r="BE38" s="9"/>
      <c r="BG38" s="267">
        <v>27</v>
      </c>
      <c r="BH38" s="267"/>
      <c r="BI38" s="267" t="s">
        <v>50</v>
      </c>
      <c r="BJ38" s="267"/>
      <c r="BK38" s="267"/>
      <c r="BL38" s="267"/>
      <c r="BM38" s="267"/>
      <c r="BN38" s="267"/>
      <c r="BO38" s="267"/>
      <c r="BP38" s="256"/>
      <c r="BQ38" s="257"/>
      <c r="BR38" s="257"/>
      <c r="BS38" s="257"/>
      <c r="BT38" s="257"/>
      <c r="BU38" s="257"/>
    </row>
    <row r="39" spans="1:73" s="7" customFormat="1" ht="19.5" customHeight="1">
      <c r="A39" s="31">
        <f>'[1]抽選'!BG27</f>
        <v>18</v>
      </c>
      <c r="B39" s="235" t="str">
        <f>'[1]抽選'!BI27</f>
        <v>原山</v>
      </c>
      <c r="C39" s="236"/>
      <c r="D39" s="236"/>
      <c r="E39" s="236"/>
      <c r="F39" s="236"/>
      <c r="G39" s="236"/>
      <c r="H39" s="236"/>
      <c r="I39" s="237"/>
      <c r="J39" s="64" t="str">
        <f>IF(COUNTBLANK(K39:M39)&gt;=1,"",IF(K39&gt;M39,"○",IF(K39=M39,"△",IF(K39&lt;M39,"●"))))</f>
        <v>●</v>
      </c>
      <c r="K39" s="65">
        <v>0</v>
      </c>
      <c r="L39" s="65" t="s">
        <v>27</v>
      </c>
      <c r="M39" s="65">
        <v>7</v>
      </c>
      <c r="N39" s="71" t="str">
        <f>IF(COUNTBLANK(O39:Q39)&gt;=1,"",IF(O39&gt;Q39,"○",IF(O39=Q39,"△",IF(O39&lt;Q39,"●"))))</f>
        <v>○</v>
      </c>
      <c r="O39" s="65">
        <v>5</v>
      </c>
      <c r="P39" s="65" t="s">
        <v>27</v>
      </c>
      <c r="Q39" s="65">
        <v>1</v>
      </c>
      <c r="R39" s="66"/>
      <c r="S39" s="67"/>
      <c r="T39" s="67"/>
      <c r="U39" s="68"/>
      <c r="V39" s="69" t="str">
        <f>IF(COUNTBLANK(W39:Y39)&gt;=1,"",IF(W39&gt;Y39,"○",IF(W39=Y39,"△",IF(W39&lt;Y39,"●"))))</f>
        <v>●</v>
      </c>
      <c r="W39" s="65">
        <v>0</v>
      </c>
      <c r="X39" s="65" t="s">
        <v>27</v>
      </c>
      <c r="Y39" s="65">
        <v>3</v>
      </c>
      <c r="Z39" s="69" t="str">
        <f>IF(COUNTBLANK(AA39:AC39)&gt;=1,"",IF(AA39&gt;AC39,"○",IF(AA39=AC39,"△",IF(AA39&lt;AC39,"●"))))</f>
        <v>○</v>
      </c>
      <c r="AA39" s="65">
        <v>2</v>
      </c>
      <c r="AB39" s="65" t="s">
        <v>27</v>
      </c>
      <c r="AC39" s="70">
        <v>1</v>
      </c>
      <c r="AD39" s="238">
        <f>COUNTIF($J39:$AC39,"○")</f>
        <v>2</v>
      </c>
      <c r="AE39" s="230"/>
      <c r="AF39" s="230">
        <f>COUNTIF($J39:$AC39,"△")</f>
        <v>0</v>
      </c>
      <c r="AG39" s="230"/>
      <c r="AH39" s="230">
        <f>COUNTIF($J39:$AC39,"●")</f>
        <v>2</v>
      </c>
      <c r="AI39" s="231"/>
      <c r="AJ39" s="205">
        <f>AD39*3+AF39</f>
        <v>6</v>
      </c>
      <c r="AK39" s="206"/>
      <c r="AL39" s="207"/>
      <c r="AM39" s="208">
        <f>K39+O39+S39+W39+AA39</f>
        <v>7</v>
      </c>
      <c r="AN39" s="209"/>
      <c r="AO39" s="245">
        <f>M39+Q39+U39+Y39+AC39</f>
        <v>12</v>
      </c>
      <c r="AP39" s="246"/>
      <c r="AQ39" s="208">
        <f>AM39-AO39</f>
        <v>-5</v>
      </c>
      <c r="AR39" s="255"/>
      <c r="AS39" s="246"/>
      <c r="AT39" s="217">
        <v>3</v>
      </c>
      <c r="AU39" s="218"/>
      <c r="AV39" s="218"/>
      <c r="AW39" s="219"/>
      <c r="AX39" s="214"/>
      <c r="AY39" s="215"/>
      <c r="AZ39" s="216"/>
      <c r="BA39" s="9"/>
      <c r="BB39" s="9"/>
      <c r="BC39" s="9"/>
      <c r="BD39" s="9"/>
      <c r="BE39" s="9"/>
      <c r="BG39" s="267">
        <v>28</v>
      </c>
      <c r="BH39" s="267"/>
      <c r="BI39" s="267" t="s">
        <v>62</v>
      </c>
      <c r="BJ39" s="267"/>
      <c r="BK39" s="267"/>
      <c r="BL39" s="267"/>
      <c r="BM39" s="267"/>
      <c r="BN39" s="267"/>
      <c r="BO39" s="267"/>
      <c r="BP39" s="256"/>
      <c r="BQ39" s="257"/>
      <c r="BR39" s="257"/>
      <c r="BS39" s="257"/>
      <c r="BT39" s="257"/>
      <c r="BU39" s="257"/>
    </row>
    <row r="40" spans="1:73" s="7" customFormat="1" ht="19.5" customHeight="1">
      <c r="A40" s="31">
        <f>'[1]抽選'!BG28</f>
        <v>19</v>
      </c>
      <c r="B40" s="235" t="str">
        <f>'[1]抽選'!BI28</f>
        <v>根郷</v>
      </c>
      <c r="C40" s="236"/>
      <c r="D40" s="236"/>
      <c r="E40" s="236"/>
      <c r="F40" s="236"/>
      <c r="G40" s="236"/>
      <c r="H40" s="236"/>
      <c r="I40" s="237"/>
      <c r="J40" s="64" t="str">
        <f>IF(COUNTBLANK(K40:M40)&gt;=1,"",IF(K40&gt;M40,"○",IF(K40=M40,"△",IF(K40&lt;M40,"●"))))</f>
        <v>●</v>
      </c>
      <c r="K40" s="65">
        <v>1</v>
      </c>
      <c r="L40" s="65" t="s">
        <v>27</v>
      </c>
      <c r="M40" s="65">
        <v>2</v>
      </c>
      <c r="N40" s="71" t="str">
        <f>IF(COUNTBLANK(O40:Q40)&gt;=1,"",IF(O40&gt;Q40,"○",IF(O40=Q40,"△",IF(O40&lt;Q40,"●"))))</f>
        <v>○</v>
      </c>
      <c r="O40" s="65">
        <v>7</v>
      </c>
      <c r="P40" s="65" t="s">
        <v>27</v>
      </c>
      <c r="Q40" s="65">
        <v>0</v>
      </c>
      <c r="R40" s="71" t="str">
        <f>IF(COUNTBLANK(S40:U40)&gt;=1,"",IF(S40&gt;U40,"○",IF(S40=U40,"△",IF(S40&lt;U40,"●"))))</f>
        <v>○</v>
      </c>
      <c r="S40" s="65">
        <v>3</v>
      </c>
      <c r="T40" s="65" t="s">
        <v>27</v>
      </c>
      <c r="U40" s="65">
        <v>0</v>
      </c>
      <c r="V40" s="66"/>
      <c r="W40" s="67"/>
      <c r="X40" s="67"/>
      <c r="Y40" s="68"/>
      <c r="Z40" s="69" t="str">
        <f>IF(COUNTBLANK(AA40:AC40)&gt;=1,"",IF(AA40&gt;AC40,"○",IF(AA40=AC40,"△",IF(AA40&lt;AC40,"●"))))</f>
        <v>○</v>
      </c>
      <c r="AA40" s="65">
        <v>3</v>
      </c>
      <c r="AB40" s="65" t="s">
        <v>27</v>
      </c>
      <c r="AC40" s="70">
        <v>0</v>
      </c>
      <c r="AD40" s="238">
        <f>COUNTIF($J40:$AC40,"○")</f>
        <v>3</v>
      </c>
      <c r="AE40" s="230"/>
      <c r="AF40" s="230">
        <f>COUNTIF($J40:$AC40,"△")</f>
        <v>0</v>
      </c>
      <c r="AG40" s="230"/>
      <c r="AH40" s="230">
        <f>COUNTIF($J40:$AC40,"●")</f>
        <v>1</v>
      </c>
      <c r="AI40" s="231"/>
      <c r="AJ40" s="205">
        <f>AD40*3+AF40</f>
        <v>9</v>
      </c>
      <c r="AK40" s="206"/>
      <c r="AL40" s="207"/>
      <c r="AM40" s="208">
        <f>K40+O40+S40+W40+AA40</f>
        <v>14</v>
      </c>
      <c r="AN40" s="209"/>
      <c r="AO40" s="245">
        <f>M40+Q40+U40+Y40+AC40</f>
        <v>2</v>
      </c>
      <c r="AP40" s="246"/>
      <c r="AQ40" s="208">
        <f>AM40-AO40</f>
        <v>12</v>
      </c>
      <c r="AR40" s="255"/>
      <c r="AS40" s="246"/>
      <c r="AT40" s="217">
        <v>2</v>
      </c>
      <c r="AU40" s="218"/>
      <c r="AV40" s="218"/>
      <c r="AW40" s="219"/>
      <c r="AX40" s="214"/>
      <c r="AY40" s="215"/>
      <c r="AZ40" s="216"/>
      <c r="BA40" s="9"/>
      <c r="BB40" s="9"/>
      <c r="BC40" s="9"/>
      <c r="BD40" s="9"/>
      <c r="BE40" s="9"/>
      <c r="BG40" s="267">
        <v>29</v>
      </c>
      <c r="BH40" s="267"/>
      <c r="BI40" s="267" t="s">
        <v>103</v>
      </c>
      <c r="BJ40" s="267"/>
      <c r="BK40" s="267"/>
      <c r="BL40" s="267"/>
      <c r="BM40" s="267"/>
      <c r="BN40" s="267"/>
      <c r="BO40" s="267"/>
      <c r="BP40" s="256"/>
      <c r="BQ40" s="257"/>
      <c r="BR40" s="257"/>
      <c r="BS40" s="257"/>
      <c r="BT40" s="257"/>
      <c r="BU40" s="257"/>
    </row>
    <row r="41" spans="1:73" ht="19.5" customHeight="1" thickBot="1">
      <c r="A41" s="27">
        <f>'[1]抽選'!BG29</f>
        <v>20</v>
      </c>
      <c r="B41" s="224" t="str">
        <f>'[1]抽選'!BI29</f>
        <v>八街北</v>
      </c>
      <c r="C41" s="225"/>
      <c r="D41" s="225"/>
      <c r="E41" s="225"/>
      <c r="F41" s="225"/>
      <c r="G41" s="225"/>
      <c r="H41" s="225"/>
      <c r="I41" s="226"/>
      <c r="J41" s="72" t="str">
        <f>IF(COUNTBLANK(K41:M41)&gt;=1,"",IF(K41&gt;M41,"○",IF(K41=M41,"△",IF(K41&lt;M41,"●"))))</f>
        <v>●</v>
      </c>
      <c r="K41" s="73">
        <v>0</v>
      </c>
      <c r="L41" s="73" t="s">
        <v>27</v>
      </c>
      <c r="M41" s="73">
        <v>7</v>
      </c>
      <c r="N41" s="74" t="str">
        <f>IF(COUNTBLANK(O41:Q41)&gt;=1,"",IF(O41&gt;Q41,"○",IF(O41=Q41,"△",IF(O41&lt;Q41,"●"))))</f>
        <v>○</v>
      </c>
      <c r="O41" s="73">
        <v>4</v>
      </c>
      <c r="P41" s="73" t="s">
        <v>27</v>
      </c>
      <c r="Q41" s="73">
        <v>0</v>
      </c>
      <c r="R41" s="74" t="str">
        <f>IF(COUNTBLANK(S41:U41)&gt;=1,"",IF(S41&gt;U41,"○",IF(S41=U41,"△",IF(S41&lt;U41,"●"))))</f>
        <v>●</v>
      </c>
      <c r="S41" s="73">
        <v>1</v>
      </c>
      <c r="T41" s="73" t="s">
        <v>27</v>
      </c>
      <c r="U41" s="73">
        <v>2</v>
      </c>
      <c r="V41" s="74" t="str">
        <f>IF(COUNTBLANK(W41:Y41)&gt;=1,"",IF(W41&gt;Y41,"○",IF(W41=Y41,"△",IF(W41&lt;Y41,"●"))))</f>
        <v>●</v>
      </c>
      <c r="W41" s="73">
        <v>0</v>
      </c>
      <c r="X41" s="73" t="s">
        <v>27</v>
      </c>
      <c r="Y41" s="73">
        <v>3</v>
      </c>
      <c r="Z41" s="75"/>
      <c r="AA41" s="76"/>
      <c r="AB41" s="76"/>
      <c r="AC41" s="77"/>
      <c r="AD41" s="227">
        <f>COUNTIF($J41:$AC41,"○")</f>
        <v>1</v>
      </c>
      <c r="AE41" s="228"/>
      <c r="AF41" s="228">
        <f>COUNTIF($J41:$AC41,"△")</f>
        <v>0</v>
      </c>
      <c r="AG41" s="228"/>
      <c r="AH41" s="228">
        <f>COUNTIF($J41:$AC41,"●")</f>
        <v>3</v>
      </c>
      <c r="AI41" s="229"/>
      <c r="AJ41" s="250">
        <f>AD41*3+AF41</f>
        <v>3</v>
      </c>
      <c r="AK41" s="251"/>
      <c r="AL41" s="252"/>
      <c r="AM41" s="253">
        <f>K41+O41+S41+W41+AA41</f>
        <v>5</v>
      </c>
      <c r="AN41" s="253"/>
      <c r="AO41" s="253">
        <f>M41+Q41+U41+Y41+AC41</f>
        <v>12</v>
      </c>
      <c r="AP41" s="254"/>
      <c r="AQ41" s="186">
        <f>AM41-AO41</f>
        <v>-7</v>
      </c>
      <c r="AR41" s="187"/>
      <c r="AS41" s="181"/>
      <c r="AT41" s="247">
        <v>4</v>
      </c>
      <c r="AU41" s="248"/>
      <c r="AV41" s="248"/>
      <c r="AW41" s="249"/>
      <c r="AX41" s="242"/>
      <c r="AY41" s="243"/>
      <c r="AZ41" s="244"/>
      <c r="BA41" s="9"/>
      <c r="BB41" s="9"/>
      <c r="BC41" s="9"/>
      <c r="BD41" s="9"/>
      <c r="BE41" s="9"/>
      <c r="BG41" s="267" t="s">
        <v>39</v>
      </c>
      <c r="BH41" s="267"/>
      <c r="BI41" s="267" t="s">
        <v>40</v>
      </c>
      <c r="BJ41" s="267"/>
      <c r="BK41" s="267"/>
      <c r="BL41" s="267"/>
      <c r="BM41" s="267"/>
      <c r="BN41" s="267"/>
      <c r="BO41" s="267"/>
      <c r="BP41" s="256" t="s">
        <v>78</v>
      </c>
      <c r="BQ41" s="257"/>
      <c r="BR41" s="257"/>
      <c r="BS41" s="257"/>
      <c r="BT41" s="257"/>
      <c r="BU41" s="257"/>
    </row>
    <row r="42" spans="1:73" ht="19.5" customHeight="1">
      <c r="A42" s="37"/>
      <c r="B42" s="37"/>
      <c r="C42" s="37"/>
      <c r="D42" s="37"/>
      <c r="E42" s="37"/>
      <c r="F42" s="37"/>
      <c r="G42" s="37"/>
      <c r="H42" s="37"/>
      <c r="I42" s="37"/>
      <c r="J42" s="34"/>
      <c r="K42" s="35"/>
      <c r="L42" s="35"/>
      <c r="M42" s="35"/>
      <c r="N42" s="34"/>
      <c r="O42" s="35"/>
      <c r="P42" s="35"/>
      <c r="Q42" s="35"/>
      <c r="R42" s="34"/>
      <c r="S42" s="35"/>
      <c r="T42" s="35"/>
      <c r="U42" s="35"/>
      <c r="V42" s="34"/>
      <c r="W42" s="35"/>
      <c r="X42" s="35"/>
      <c r="Y42" s="35"/>
      <c r="Z42" s="28"/>
      <c r="AA42" s="35"/>
      <c r="AB42" s="35"/>
      <c r="AC42" s="35"/>
      <c r="AD42" s="24"/>
      <c r="AE42" s="24"/>
      <c r="AF42" s="24"/>
      <c r="AG42" s="24"/>
      <c r="AH42" s="24"/>
      <c r="AI42" s="24"/>
      <c r="AJ42" s="24"/>
      <c r="AK42" s="24"/>
      <c r="AL42" s="24"/>
      <c r="AM42" s="79"/>
      <c r="AN42" s="79"/>
      <c r="AO42" s="79"/>
      <c r="AP42" s="79"/>
      <c r="AQ42" s="79"/>
      <c r="AR42" s="79"/>
      <c r="AS42" s="79"/>
      <c r="AT42" s="80"/>
      <c r="AU42" s="80"/>
      <c r="AV42" s="80"/>
      <c r="AW42" s="80"/>
      <c r="AX42" s="80"/>
      <c r="AY42" s="80"/>
      <c r="AZ42" s="80"/>
      <c r="BA42" s="9"/>
      <c r="BB42" s="9"/>
      <c r="BC42" s="9"/>
      <c r="BD42" s="9"/>
      <c r="BE42" s="9"/>
      <c r="BG42" s="267">
        <v>30</v>
      </c>
      <c r="BH42" s="267"/>
      <c r="BI42" s="267" t="s">
        <v>68</v>
      </c>
      <c r="BJ42" s="267"/>
      <c r="BK42" s="267"/>
      <c r="BL42" s="267"/>
      <c r="BM42" s="267"/>
      <c r="BN42" s="267"/>
      <c r="BO42" s="267"/>
      <c r="BP42" s="256"/>
      <c r="BQ42" s="257"/>
      <c r="BR42" s="257"/>
      <c r="BS42" s="257"/>
      <c r="BT42" s="257"/>
      <c r="BU42" s="257"/>
    </row>
    <row r="43" spans="1:73" ht="19.5" customHeight="1" thickBot="1">
      <c r="A43" s="258" t="s">
        <v>106</v>
      </c>
      <c r="B43" s="258"/>
      <c r="C43" s="29" t="s">
        <v>37</v>
      </c>
      <c r="D43" s="25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BA43" s="9"/>
      <c r="BB43" s="9"/>
      <c r="BC43" s="9"/>
      <c r="BD43" s="9"/>
      <c r="BE43" s="9"/>
      <c r="BG43" s="267">
        <v>31</v>
      </c>
      <c r="BH43" s="267"/>
      <c r="BI43" s="267" t="s">
        <v>43</v>
      </c>
      <c r="BJ43" s="267"/>
      <c r="BK43" s="267"/>
      <c r="BL43" s="267"/>
      <c r="BM43" s="267"/>
      <c r="BN43" s="267"/>
      <c r="BO43" s="267"/>
      <c r="BP43" s="256"/>
      <c r="BQ43" s="257"/>
      <c r="BR43" s="257"/>
      <c r="BS43" s="257"/>
      <c r="BT43" s="257"/>
      <c r="BU43" s="257"/>
    </row>
    <row r="44" spans="1:73" ht="19.5" customHeight="1" thickBot="1">
      <c r="A44" s="259" t="s">
        <v>105</v>
      </c>
      <c r="B44" s="260"/>
      <c r="C44" s="260"/>
      <c r="D44" s="260"/>
      <c r="E44" s="260"/>
      <c r="F44" s="260"/>
      <c r="G44" s="260"/>
      <c r="H44" s="260"/>
      <c r="I44" s="261"/>
      <c r="J44" s="262" t="str">
        <f>B45</f>
        <v>富里南</v>
      </c>
      <c r="K44" s="192"/>
      <c r="L44" s="192"/>
      <c r="M44" s="192"/>
      <c r="N44" s="192" t="str">
        <f>B46</f>
        <v>四街道西</v>
      </c>
      <c r="O44" s="192"/>
      <c r="P44" s="192"/>
      <c r="Q44" s="192"/>
      <c r="R44" s="192" t="str">
        <f>B47</f>
        <v>四街道北</v>
      </c>
      <c r="S44" s="192"/>
      <c r="T44" s="192"/>
      <c r="U44" s="192"/>
      <c r="V44" s="204" t="s">
        <v>31</v>
      </c>
      <c r="W44" s="194"/>
      <c r="X44" s="194" t="s">
        <v>32</v>
      </c>
      <c r="Y44" s="194"/>
      <c r="Z44" s="194" t="s">
        <v>30</v>
      </c>
      <c r="AA44" s="202"/>
      <c r="AB44" s="183" t="s">
        <v>4</v>
      </c>
      <c r="AC44" s="184"/>
      <c r="AD44" s="185"/>
      <c r="AE44" s="194" t="s">
        <v>3</v>
      </c>
      <c r="AF44" s="194"/>
      <c r="AG44" s="194" t="s">
        <v>5</v>
      </c>
      <c r="AH44" s="202"/>
      <c r="AI44" s="232" t="s">
        <v>33</v>
      </c>
      <c r="AJ44" s="233"/>
      <c r="AK44" s="234"/>
      <c r="AL44" s="183" t="s">
        <v>6</v>
      </c>
      <c r="AM44" s="184"/>
      <c r="AN44" s="184"/>
      <c r="AO44" s="185"/>
      <c r="AP44" s="232" t="s">
        <v>34</v>
      </c>
      <c r="AQ44" s="233"/>
      <c r="AR44" s="234"/>
      <c r="AS44" s="2"/>
      <c r="AT44" s="2"/>
      <c r="AU44" s="2"/>
      <c r="AV44" s="2"/>
      <c r="AW44" s="2"/>
      <c r="AX44" s="2"/>
      <c r="AY44" s="9"/>
      <c r="AZ44" s="9"/>
      <c r="BA44" s="9"/>
      <c r="BB44" s="9"/>
      <c r="BC44" s="9"/>
      <c r="BD44" s="9"/>
      <c r="BE44" s="9"/>
      <c r="BG44" s="267">
        <v>32</v>
      </c>
      <c r="BH44" s="267"/>
      <c r="BI44" s="267" t="s">
        <v>65</v>
      </c>
      <c r="BJ44" s="267"/>
      <c r="BK44" s="267"/>
      <c r="BL44" s="267"/>
      <c r="BM44" s="267"/>
      <c r="BN44" s="267"/>
      <c r="BO44" s="267"/>
      <c r="BP44" s="256"/>
      <c r="BQ44" s="257"/>
      <c r="BR44" s="257"/>
      <c r="BS44" s="257"/>
      <c r="BT44" s="257"/>
      <c r="BU44" s="257"/>
    </row>
    <row r="45" spans="1:73" ht="19.5" customHeight="1">
      <c r="A45" s="30" t="str">
        <f>'[1]抽選'!BG30</f>
        <v>F</v>
      </c>
      <c r="B45" s="239" t="str">
        <f>'[1]抽選'!BI30</f>
        <v>富里南</v>
      </c>
      <c r="C45" s="240"/>
      <c r="D45" s="240"/>
      <c r="E45" s="240"/>
      <c r="F45" s="240"/>
      <c r="G45" s="240"/>
      <c r="H45" s="240"/>
      <c r="I45" s="241"/>
      <c r="J45" s="57"/>
      <c r="K45" s="58"/>
      <c r="L45" s="58"/>
      <c r="M45" s="59"/>
      <c r="N45" s="60" t="str">
        <f>IF(COUNTBLANK(O45:Q45)&gt;=1,"",IF(O45&gt;Q45,"○",IF(O45=Q45,"△",IF(O45&lt;Q45,"●"))))</f>
        <v>○</v>
      </c>
      <c r="O45" s="65">
        <v>9</v>
      </c>
      <c r="P45" s="61" t="s">
        <v>27</v>
      </c>
      <c r="Q45" s="65">
        <v>0</v>
      </c>
      <c r="R45" s="60" t="str">
        <f>IF(COUNTBLANK(S45:U45)&gt;=1,"",IF(S45&gt;U45,"○",IF(S45=U45,"△",IF(S45&lt;U45,"●"))))</f>
        <v>△</v>
      </c>
      <c r="S45" s="65">
        <v>3</v>
      </c>
      <c r="T45" s="61" t="s">
        <v>27</v>
      </c>
      <c r="U45" s="65">
        <v>3</v>
      </c>
      <c r="V45" s="182">
        <f>COUNTIF($J45:$U45,"○")</f>
        <v>1</v>
      </c>
      <c r="W45" s="179"/>
      <c r="X45" s="179">
        <f>COUNTIF($J45:$U45,"△")</f>
        <v>1</v>
      </c>
      <c r="Y45" s="179"/>
      <c r="Z45" s="179">
        <f>COUNTIF($J45:$U45,"●")</f>
        <v>0</v>
      </c>
      <c r="AA45" s="180"/>
      <c r="AB45" s="178">
        <f>V45*3+X45</f>
        <v>4</v>
      </c>
      <c r="AC45" s="177"/>
      <c r="AD45" s="210"/>
      <c r="AE45" s="195">
        <f>K45+O45+S45</f>
        <v>12</v>
      </c>
      <c r="AF45" s="211"/>
      <c r="AG45" s="212">
        <f>M45+Q45+U45</f>
        <v>3</v>
      </c>
      <c r="AH45" s="197"/>
      <c r="AI45" s="195">
        <f>AE45-AG45</f>
        <v>9</v>
      </c>
      <c r="AJ45" s="196"/>
      <c r="AK45" s="197"/>
      <c r="AL45" s="309">
        <v>1</v>
      </c>
      <c r="AM45" s="310"/>
      <c r="AN45" s="310"/>
      <c r="AO45" s="311"/>
      <c r="AP45" s="220"/>
      <c r="AQ45" s="221"/>
      <c r="AR45" s="222"/>
      <c r="AS45" s="36"/>
      <c r="AT45" s="36"/>
      <c r="AU45" s="36"/>
      <c r="AV45" s="36"/>
      <c r="AW45" s="36"/>
      <c r="AX45" s="36"/>
      <c r="AY45" s="9"/>
      <c r="AZ45" s="9"/>
      <c r="BA45" s="9"/>
      <c r="BB45" s="9"/>
      <c r="BC45" s="9"/>
      <c r="BD45" s="9"/>
      <c r="BE45" s="9"/>
      <c r="BG45" s="267">
        <v>33</v>
      </c>
      <c r="BH45" s="267"/>
      <c r="BI45" s="267" t="s">
        <v>104</v>
      </c>
      <c r="BJ45" s="267"/>
      <c r="BK45" s="267"/>
      <c r="BL45" s="267"/>
      <c r="BM45" s="267"/>
      <c r="BN45" s="267"/>
      <c r="BO45" s="267"/>
      <c r="BP45" s="256"/>
      <c r="BQ45" s="257"/>
      <c r="BR45" s="257"/>
      <c r="BS45" s="257"/>
      <c r="BT45" s="257"/>
      <c r="BU45" s="257"/>
    </row>
    <row r="46" spans="1:73" ht="19.5" customHeight="1">
      <c r="A46" s="31">
        <f>'[1]抽選'!BG31</f>
        <v>21</v>
      </c>
      <c r="B46" s="235" t="str">
        <f>'[1]抽選'!BI31</f>
        <v>四街道西</v>
      </c>
      <c r="C46" s="236"/>
      <c r="D46" s="236"/>
      <c r="E46" s="236"/>
      <c r="F46" s="236"/>
      <c r="G46" s="236"/>
      <c r="H46" s="236"/>
      <c r="I46" s="237"/>
      <c r="J46" s="64" t="str">
        <f>IF(COUNTBLANK(K46:M46)&gt;=1,"",IF(K46&gt;M46,"○",IF(K46=M46,"△",IF(K46&lt;M46,"●"))))</f>
        <v>●</v>
      </c>
      <c r="K46" s="65">
        <v>0</v>
      </c>
      <c r="L46" s="65" t="s">
        <v>27</v>
      </c>
      <c r="M46" s="65">
        <v>9</v>
      </c>
      <c r="N46" s="66"/>
      <c r="O46" s="67"/>
      <c r="P46" s="67"/>
      <c r="Q46" s="68"/>
      <c r="R46" s="69" t="str">
        <f>IF(COUNTBLANK(S46:U46)&gt;=1,"",IF(S46&gt;U46,"○",IF(S46=U46,"△",IF(S46&lt;U46,"●"))))</f>
        <v>●</v>
      </c>
      <c r="S46" s="65">
        <v>2</v>
      </c>
      <c r="T46" s="65" t="s">
        <v>27</v>
      </c>
      <c r="U46" s="65">
        <v>6</v>
      </c>
      <c r="V46" s="238">
        <f>COUNTIF($J46:$U46,"○")</f>
        <v>0</v>
      </c>
      <c r="W46" s="230"/>
      <c r="X46" s="230">
        <f>COUNTIF($J46:$U46,"△")</f>
        <v>0</v>
      </c>
      <c r="Y46" s="230"/>
      <c r="Z46" s="230">
        <f>COUNTIF($J46:$U46,"●")</f>
        <v>2</v>
      </c>
      <c r="AA46" s="231"/>
      <c r="AB46" s="205">
        <f>V46*3+X46</f>
        <v>0</v>
      </c>
      <c r="AC46" s="206"/>
      <c r="AD46" s="207"/>
      <c r="AE46" s="208">
        <f>K46+O46+S46</f>
        <v>2</v>
      </c>
      <c r="AF46" s="209"/>
      <c r="AG46" s="245">
        <f>M46+Q46+U46</f>
        <v>15</v>
      </c>
      <c r="AH46" s="246"/>
      <c r="AI46" s="208">
        <f>AE46-AG46</f>
        <v>-13</v>
      </c>
      <c r="AJ46" s="255"/>
      <c r="AK46" s="246"/>
      <c r="AL46" s="217">
        <v>3</v>
      </c>
      <c r="AM46" s="218"/>
      <c r="AN46" s="218"/>
      <c r="AO46" s="219"/>
      <c r="AP46" s="214"/>
      <c r="AQ46" s="215"/>
      <c r="AR46" s="216"/>
      <c r="AS46" s="9"/>
      <c r="AT46" s="9"/>
      <c r="AU46" s="9"/>
      <c r="AV46" s="9"/>
      <c r="AW46" s="9"/>
      <c r="AY46" s="8"/>
      <c r="AZ46" s="8"/>
      <c r="BA46" s="8"/>
      <c r="BB46" s="8"/>
      <c r="BC46" s="8"/>
      <c r="BD46" s="8"/>
      <c r="BE46" s="8"/>
      <c r="BF46" s="8"/>
      <c r="BG46" s="213"/>
      <c r="BH46" s="213"/>
      <c r="BI46" s="223"/>
      <c r="BJ46" s="223"/>
      <c r="BK46" s="223"/>
      <c r="BL46" s="223"/>
      <c r="BM46" s="223"/>
      <c r="BN46" s="223"/>
      <c r="BO46" s="223"/>
      <c r="BP46" s="223"/>
      <c r="BQ46" s="223"/>
      <c r="BR46" s="223"/>
      <c r="BS46" s="223"/>
      <c r="BT46" s="223"/>
      <c r="BU46" s="223"/>
    </row>
    <row r="47" spans="1:73" ht="19.5" customHeight="1" thickBot="1">
      <c r="A47" s="31">
        <f>'[1]抽選'!BG32</f>
        <v>22</v>
      </c>
      <c r="B47" s="235" t="str">
        <f>'[1]抽選'!BI32</f>
        <v>四街道北</v>
      </c>
      <c r="C47" s="236"/>
      <c r="D47" s="236"/>
      <c r="E47" s="236"/>
      <c r="F47" s="236"/>
      <c r="G47" s="236"/>
      <c r="H47" s="236"/>
      <c r="I47" s="237"/>
      <c r="J47" s="64" t="str">
        <f>IF(COUNTBLANK(K47:M47)&gt;=1,"",IF(K47&gt;M47,"○",IF(K47=M47,"△",IF(K47&lt;M47,"●"))))</f>
        <v>△</v>
      </c>
      <c r="K47" s="65">
        <v>3</v>
      </c>
      <c r="L47" s="65" t="s">
        <v>27</v>
      </c>
      <c r="M47" s="65">
        <v>3</v>
      </c>
      <c r="N47" s="71" t="str">
        <f>IF(COUNTBLANK(O47:Q47)&gt;=1,"",IF(O47&gt;Q47,"○",IF(O47=Q47,"△",IF(O47&lt;Q47,"●"))))</f>
        <v>○</v>
      </c>
      <c r="O47" s="65">
        <v>6</v>
      </c>
      <c r="P47" s="65" t="s">
        <v>27</v>
      </c>
      <c r="Q47" s="65">
        <v>2</v>
      </c>
      <c r="R47" s="66"/>
      <c r="S47" s="67"/>
      <c r="T47" s="67"/>
      <c r="U47" s="68"/>
      <c r="V47" s="238">
        <f>COUNTIF($J47:$U47,"○")</f>
        <v>1</v>
      </c>
      <c r="W47" s="230"/>
      <c r="X47" s="230">
        <f>COUNTIF($J47:$U47,"△")</f>
        <v>1</v>
      </c>
      <c r="Y47" s="230"/>
      <c r="Z47" s="230">
        <f>COUNTIF($J47:$U47,"●")</f>
        <v>0</v>
      </c>
      <c r="AA47" s="231"/>
      <c r="AB47" s="205">
        <f>V47*3+X47</f>
        <v>4</v>
      </c>
      <c r="AC47" s="206"/>
      <c r="AD47" s="207"/>
      <c r="AE47" s="208">
        <f>K47+O47+S47</f>
        <v>9</v>
      </c>
      <c r="AF47" s="209"/>
      <c r="AG47" s="245">
        <f>M47+Q47+U47</f>
        <v>5</v>
      </c>
      <c r="AH47" s="246"/>
      <c r="AI47" s="208">
        <f>AE47-AG47</f>
        <v>4</v>
      </c>
      <c r="AJ47" s="255"/>
      <c r="AK47" s="246"/>
      <c r="AL47" s="217">
        <v>2</v>
      </c>
      <c r="AM47" s="218"/>
      <c r="AN47" s="218"/>
      <c r="AO47" s="219"/>
      <c r="AP47" s="214"/>
      <c r="AQ47" s="215"/>
      <c r="AR47" s="216"/>
      <c r="AS47" s="9"/>
      <c r="AT47" s="9"/>
      <c r="AU47" s="9"/>
      <c r="AV47" s="9"/>
      <c r="AW47" s="9"/>
      <c r="AY47" s="8"/>
      <c r="AZ47" s="8"/>
      <c r="BA47" s="8"/>
      <c r="BB47" s="8"/>
      <c r="BC47" s="8"/>
      <c r="BD47" s="8"/>
      <c r="BE47" s="8"/>
      <c r="BF47" s="8"/>
      <c r="BG47" s="213"/>
      <c r="BH47" s="213"/>
      <c r="BI47" s="223"/>
      <c r="BJ47" s="223"/>
      <c r="BK47" s="223"/>
      <c r="BL47" s="223"/>
      <c r="BM47" s="223"/>
      <c r="BN47" s="223"/>
      <c r="BO47" s="223"/>
      <c r="BP47" s="223"/>
      <c r="BQ47" s="223"/>
      <c r="BR47" s="223"/>
      <c r="BS47" s="223"/>
      <c r="BT47" s="223"/>
      <c r="BU47" s="223"/>
    </row>
    <row r="48" spans="1:73" ht="19.5" customHeight="1" thickBot="1">
      <c r="A48" s="259" t="s">
        <v>107</v>
      </c>
      <c r="B48" s="260"/>
      <c r="C48" s="260"/>
      <c r="D48" s="260"/>
      <c r="E48" s="260"/>
      <c r="F48" s="260"/>
      <c r="G48" s="260"/>
      <c r="H48" s="260"/>
      <c r="I48" s="261"/>
      <c r="J48" s="262" t="str">
        <f>B49</f>
        <v>西志津</v>
      </c>
      <c r="K48" s="192"/>
      <c r="L48" s="192"/>
      <c r="M48" s="192"/>
      <c r="N48" s="192" t="str">
        <f>B50</f>
        <v>南部</v>
      </c>
      <c r="O48" s="192"/>
      <c r="P48" s="192"/>
      <c r="Q48" s="192"/>
      <c r="R48" s="192" t="str">
        <f>B51</f>
        <v>西の原</v>
      </c>
      <c r="S48" s="192"/>
      <c r="T48" s="192"/>
      <c r="U48" s="192"/>
      <c r="V48" s="204" t="s">
        <v>31</v>
      </c>
      <c r="W48" s="194"/>
      <c r="X48" s="194" t="s">
        <v>32</v>
      </c>
      <c r="Y48" s="194"/>
      <c r="Z48" s="194" t="s">
        <v>30</v>
      </c>
      <c r="AA48" s="202"/>
      <c r="AB48" s="183" t="s">
        <v>4</v>
      </c>
      <c r="AC48" s="184"/>
      <c r="AD48" s="185"/>
      <c r="AE48" s="194" t="s">
        <v>3</v>
      </c>
      <c r="AF48" s="194"/>
      <c r="AG48" s="194" t="s">
        <v>5</v>
      </c>
      <c r="AH48" s="202"/>
      <c r="AI48" s="232" t="s">
        <v>33</v>
      </c>
      <c r="AJ48" s="233"/>
      <c r="AK48" s="234"/>
      <c r="AL48" s="183" t="s">
        <v>6</v>
      </c>
      <c r="AM48" s="184"/>
      <c r="AN48" s="184"/>
      <c r="AO48" s="185"/>
      <c r="AP48" s="232" t="s">
        <v>34</v>
      </c>
      <c r="AQ48" s="233"/>
      <c r="AR48" s="234"/>
      <c r="AS48" s="9"/>
      <c r="AT48" s="9"/>
      <c r="AU48" s="9"/>
      <c r="AV48" s="9"/>
      <c r="AW48" s="9"/>
      <c r="AY48" s="8"/>
      <c r="AZ48" s="8"/>
      <c r="BA48" s="8"/>
      <c r="BB48" s="8"/>
      <c r="BC48" s="8"/>
      <c r="BD48" s="8"/>
      <c r="BE48" s="8"/>
      <c r="BF48" s="8"/>
      <c r="BG48" s="213"/>
      <c r="BH48" s="213"/>
      <c r="BI48" s="223"/>
      <c r="BJ48" s="223"/>
      <c r="BK48" s="223"/>
      <c r="BL48" s="223"/>
      <c r="BM48" s="223"/>
      <c r="BN48" s="223"/>
      <c r="BO48" s="223"/>
      <c r="BP48" s="223"/>
      <c r="BQ48" s="223"/>
      <c r="BR48" s="223"/>
      <c r="BS48" s="223"/>
      <c r="BT48" s="223"/>
      <c r="BU48" s="223"/>
    </row>
    <row r="49" spans="1:73" ht="19.5" customHeight="1">
      <c r="A49" s="30">
        <f>'[1]抽選'!BG33</f>
        <v>23</v>
      </c>
      <c r="B49" s="239" t="str">
        <f>'[1]抽選'!BI33</f>
        <v>西志津</v>
      </c>
      <c r="C49" s="240"/>
      <c r="D49" s="240"/>
      <c r="E49" s="240"/>
      <c r="F49" s="240"/>
      <c r="G49" s="240"/>
      <c r="H49" s="240"/>
      <c r="I49" s="241"/>
      <c r="J49" s="57"/>
      <c r="K49" s="58"/>
      <c r="L49" s="58"/>
      <c r="M49" s="59"/>
      <c r="N49" s="60" t="str">
        <f>IF(COUNTBLANK(O49:Q49)&gt;=1,"",IF(O49&gt;Q49,"○",IF(O49=Q49,"△",IF(O49&lt;Q49,"●"))))</f>
        <v>●</v>
      </c>
      <c r="O49" s="65">
        <v>0</v>
      </c>
      <c r="P49" s="61" t="s">
        <v>27</v>
      </c>
      <c r="Q49" s="62">
        <v>4</v>
      </c>
      <c r="R49" s="60" t="str">
        <f>IF(COUNTBLANK(S49:U49)&gt;=1,"",IF(S49&gt;U49,"○",IF(S49=U49,"△",IF(S49&lt;U49,"●"))))</f>
        <v>●</v>
      </c>
      <c r="S49" s="65">
        <v>0</v>
      </c>
      <c r="T49" s="61" t="s">
        <v>27</v>
      </c>
      <c r="U49" s="65">
        <v>4</v>
      </c>
      <c r="V49" s="182">
        <f>COUNTIF($J49:$U49,"○")</f>
        <v>0</v>
      </c>
      <c r="W49" s="179"/>
      <c r="X49" s="179">
        <f>COUNTIF($J49:$U49,"△")</f>
        <v>0</v>
      </c>
      <c r="Y49" s="179"/>
      <c r="Z49" s="179">
        <f>COUNTIF($J49:$U49,"●")</f>
        <v>2</v>
      </c>
      <c r="AA49" s="180"/>
      <c r="AB49" s="178">
        <f>V49*3+X49</f>
        <v>0</v>
      </c>
      <c r="AC49" s="177"/>
      <c r="AD49" s="210"/>
      <c r="AE49" s="195">
        <f>K49+O49+S49</f>
        <v>0</v>
      </c>
      <c r="AF49" s="211"/>
      <c r="AG49" s="212">
        <f>M49+Q49+U49</f>
        <v>8</v>
      </c>
      <c r="AH49" s="197"/>
      <c r="AI49" s="195">
        <f>AE49-AG49</f>
        <v>-8</v>
      </c>
      <c r="AJ49" s="196"/>
      <c r="AK49" s="197"/>
      <c r="AL49" s="309">
        <v>3</v>
      </c>
      <c r="AM49" s="310"/>
      <c r="AN49" s="310"/>
      <c r="AO49" s="311"/>
      <c r="AP49" s="220"/>
      <c r="AQ49" s="221"/>
      <c r="AR49" s="222"/>
      <c r="AS49" s="9"/>
      <c r="AT49" s="9"/>
      <c r="AU49" s="9"/>
      <c r="AV49" s="9"/>
      <c r="AW49" s="9"/>
      <c r="AY49" s="8"/>
      <c r="AZ49" s="8"/>
      <c r="BA49" s="8"/>
      <c r="BB49" s="8"/>
      <c r="BC49" s="8"/>
      <c r="BD49" s="8"/>
      <c r="BE49" s="8"/>
      <c r="BF49" s="8"/>
      <c r="BG49" s="213"/>
      <c r="BH49" s="213"/>
      <c r="BI49" s="223"/>
      <c r="BJ49" s="223"/>
      <c r="BK49" s="223"/>
      <c r="BL49" s="223"/>
      <c r="BM49" s="223"/>
      <c r="BN49" s="223"/>
      <c r="BO49" s="223"/>
      <c r="BP49" s="223"/>
      <c r="BQ49" s="223"/>
      <c r="BR49" s="223"/>
      <c r="BS49" s="223"/>
      <c r="BT49" s="223"/>
      <c r="BU49" s="223"/>
    </row>
    <row r="50" spans="1:73" ht="19.5" customHeight="1">
      <c r="A50" s="31">
        <f>'[1]抽選'!BG34</f>
        <v>24</v>
      </c>
      <c r="B50" s="235" t="str">
        <f>'[1]抽選'!BI34</f>
        <v>南部</v>
      </c>
      <c r="C50" s="236"/>
      <c r="D50" s="236"/>
      <c r="E50" s="236"/>
      <c r="F50" s="236"/>
      <c r="G50" s="236"/>
      <c r="H50" s="236"/>
      <c r="I50" s="237"/>
      <c r="J50" s="64" t="str">
        <f>IF(COUNTBLANK(K50:M50)&gt;=1,"",IF(K50&gt;M50,"○",IF(K50=M50,"△",IF(K50&lt;M50,"●"))))</f>
        <v>○</v>
      </c>
      <c r="K50" s="65">
        <v>4</v>
      </c>
      <c r="L50" s="65" t="s">
        <v>27</v>
      </c>
      <c r="M50" s="65">
        <v>0</v>
      </c>
      <c r="N50" s="66"/>
      <c r="O50" s="67"/>
      <c r="P50" s="67"/>
      <c r="Q50" s="68"/>
      <c r="R50" s="69" t="str">
        <f>IF(COUNTBLANK(S50:U50)&gt;=1,"",IF(S50&gt;U50,"○",IF(S50=U50,"△",IF(S50&lt;U50,"●"))))</f>
        <v>●</v>
      </c>
      <c r="S50" s="65">
        <v>1</v>
      </c>
      <c r="T50" s="65" t="s">
        <v>27</v>
      </c>
      <c r="U50" s="65">
        <v>3</v>
      </c>
      <c r="V50" s="238">
        <f>COUNTIF($J50:$U50,"○")</f>
        <v>1</v>
      </c>
      <c r="W50" s="230"/>
      <c r="X50" s="230">
        <f>COUNTIF($J50:$U50,"△")</f>
        <v>0</v>
      </c>
      <c r="Y50" s="230"/>
      <c r="Z50" s="230">
        <f>COUNTIF($J50:$U50,"●")</f>
        <v>1</v>
      </c>
      <c r="AA50" s="231"/>
      <c r="AB50" s="205">
        <f>V50*3+X50</f>
        <v>3</v>
      </c>
      <c r="AC50" s="206"/>
      <c r="AD50" s="207"/>
      <c r="AE50" s="208">
        <f>K50+O50+S50</f>
        <v>5</v>
      </c>
      <c r="AF50" s="209"/>
      <c r="AG50" s="245">
        <f>M50+Q50+U50</f>
        <v>3</v>
      </c>
      <c r="AH50" s="246"/>
      <c r="AI50" s="208">
        <f>AE50-AG50</f>
        <v>2</v>
      </c>
      <c r="AJ50" s="255"/>
      <c r="AK50" s="246"/>
      <c r="AL50" s="217">
        <v>2</v>
      </c>
      <c r="AM50" s="218"/>
      <c r="AN50" s="218"/>
      <c r="AO50" s="219"/>
      <c r="AP50" s="214"/>
      <c r="AQ50" s="215"/>
      <c r="AR50" s="216"/>
      <c r="AS50" s="9"/>
      <c r="AT50" s="9"/>
      <c r="AU50" s="9"/>
      <c r="AV50" s="9"/>
      <c r="AW50" s="9"/>
      <c r="AY50" s="8"/>
      <c r="AZ50" s="8"/>
      <c r="BA50" s="8"/>
      <c r="BB50" s="8"/>
      <c r="BC50" s="8"/>
      <c r="BD50" s="8"/>
      <c r="BE50" s="8"/>
      <c r="BF50" s="8"/>
      <c r="BG50" s="213"/>
      <c r="BH50" s="213"/>
      <c r="BI50" s="223"/>
      <c r="BJ50" s="223"/>
      <c r="BK50" s="223"/>
      <c r="BL50" s="223"/>
      <c r="BM50" s="223"/>
      <c r="BN50" s="223"/>
      <c r="BO50" s="223"/>
      <c r="BP50" s="223"/>
      <c r="BQ50" s="223"/>
      <c r="BR50" s="223"/>
      <c r="BS50" s="223"/>
      <c r="BT50" s="223"/>
      <c r="BU50" s="223"/>
    </row>
    <row r="51" spans="1:73" ht="19.5" customHeight="1" thickBot="1">
      <c r="A51" s="27">
        <f>'[1]抽選'!BG35</f>
        <v>25</v>
      </c>
      <c r="B51" s="224" t="str">
        <f>'[1]抽選'!BI35</f>
        <v>西の原</v>
      </c>
      <c r="C51" s="225"/>
      <c r="D51" s="225"/>
      <c r="E51" s="225"/>
      <c r="F51" s="225"/>
      <c r="G51" s="225"/>
      <c r="H51" s="225"/>
      <c r="I51" s="226"/>
      <c r="J51" s="72" t="str">
        <f>IF(COUNTBLANK(K51:M51)&gt;=1,"",IF(K51&gt;M51,"○",IF(K51=M51,"△",IF(K51&lt;M51,"●"))))</f>
        <v>○</v>
      </c>
      <c r="K51" s="65">
        <v>4</v>
      </c>
      <c r="L51" s="73" t="s">
        <v>27</v>
      </c>
      <c r="M51" s="65">
        <v>0</v>
      </c>
      <c r="N51" s="74" t="str">
        <f>IF(COUNTBLANK(O51:Q51)&gt;=1,"",IF(O51&gt;Q51,"○",IF(O51=Q51,"△",IF(O51&lt;Q51,"●"))))</f>
        <v>○</v>
      </c>
      <c r="O51" s="65">
        <v>3</v>
      </c>
      <c r="P51" s="73" t="s">
        <v>27</v>
      </c>
      <c r="Q51" s="65">
        <v>1</v>
      </c>
      <c r="R51" s="75"/>
      <c r="S51" s="76"/>
      <c r="T51" s="76"/>
      <c r="U51" s="78"/>
      <c r="V51" s="227">
        <f>COUNTIF($J51:$U51,"○")</f>
        <v>2</v>
      </c>
      <c r="W51" s="228"/>
      <c r="X51" s="228">
        <f>COUNTIF($J51:$U51,"△")</f>
        <v>0</v>
      </c>
      <c r="Y51" s="228"/>
      <c r="Z51" s="228">
        <f>COUNTIF($J51:$U51,"●")</f>
        <v>0</v>
      </c>
      <c r="AA51" s="229"/>
      <c r="AB51" s="250">
        <f>V51*3+X51</f>
        <v>6</v>
      </c>
      <c r="AC51" s="251"/>
      <c r="AD51" s="252"/>
      <c r="AE51" s="186">
        <f>K51+O51+S51</f>
        <v>7</v>
      </c>
      <c r="AF51" s="307"/>
      <c r="AG51" s="308">
        <f>M51+Q51+U51</f>
        <v>1</v>
      </c>
      <c r="AH51" s="181"/>
      <c r="AI51" s="186">
        <f>AE51-AG51</f>
        <v>6</v>
      </c>
      <c r="AJ51" s="187"/>
      <c r="AK51" s="181"/>
      <c r="AL51" s="247">
        <v>1</v>
      </c>
      <c r="AM51" s="248"/>
      <c r="AN51" s="248"/>
      <c r="AO51" s="249"/>
      <c r="AP51" s="242"/>
      <c r="AQ51" s="243"/>
      <c r="AR51" s="244"/>
      <c r="AS51" s="9"/>
      <c r="AT51" s="9"/>
      <c r="AU51" s="9"/>
      <c r="AV51" s="9"/>
      <c r="AW51" s="9"/>
      <c r="AY51" s="8"/>
      <c r="AZ51" s="8"/>
      <c r="BA51" s="8"/>
      <c r="BB51" s="8"/>
      <c r="BC51" s="8"/>
      <c r="BD51" s="8"/>
      <c r="BE51" s="8"/>
      <c r="BF51" s="8"/>
      <c r="BG51" s="213"/>
      <c r="BH51" s="213"/>
      <c r="BI51" s="223"/>
      <c r="BJ51" s="223"/>
      <c r="BK51" s="223"/>
      <c r="BL51" s="223"/>
      <c r="BM51" s="223"/>
      <c r="BN51" s="223"/>
      <c r="BO51" s="223"/>
      <c r="BP51" s="223"/>
      <c r="BQ51" s="223"/>
      <c r="BR51" s="223"/>
      <c r="BS51" s="223"/>
      <c r="BT51" s="223"/>
      <c r="BU51" s="223"/>
    </row>
    <row r="52" spans="1:73" ht="19.5" customHeight="1">
      <c r="A52" s="37"/>
      <c r="B52" s="263" t="s">
        <v>42</v>
      </c>
      <c r="C52" s="263"/>
      <c r="D52" s="263"/>
      <c r="E52" s="263"/>
      <c r="F52" s="263"/>
      <c r="G52" s="263"/>
      <c r="H52" s="263"/>
      <c r="I52" s="263"/>
      <c r="J52" s="265" t="s">
        <v>83</v>
      </c>
      <c r="K52" s="265"/>
      <c r="L52" s="265"/>
      <c r="M52" s="306">
        <v>2</v>
      </c>
      <c r="N52" s="306"/>
      <c r="O52" s="266" t="s">
        <v>108</v>
      </c>
      <c r="P52" s="266"/>
      <c r="Q52" s="312">
        <v>0</v>
      </c>
      <c r="R52" s="312"/>
      <c r="S52" s="317" t="s">
        <v>54</v>
      </c>
      <c r="T52" s="317"/>
      <c r="U52" s="317"/>
      <c r="V52" s="317"/>
      <c r="W52" s="265" t="s">
        <v>86</v>
      </c>
      <c r="X52" s="265"/>
      <c r="Y52" s="265"/>
      <c r="Z52" s="318" t="s">
        <v>109</v>
      </c>
      <c r="AA52" s="318"/>
      <c r="AB52" s="318"/>
      <c r="AC52" s="318"/>
      <c r="AD52" s="313"/>
      <c r="AE52" s="313"/>
      <c r="AF52" s="313"/>
      <c r="AG52" s="313"/>
      <c r="AH52" s="38"/>
      <c r="AI52" s="38"/>
      <c r="AJ52" s="38"/>
      <c r="AK52" s="38"/>
      <c r="AL52" s="36"/>
      <c r="AM52" s="36"/>
      <c r="AN52" s="36"/>
      <c r="AO52" s="36"/>
      <c r="AP52" s="36"/>
      <c r="AQ52" s="36"/>
      <c r="AR52" s="36"/>
      <c r="AS52" s="9"/>
      <c r="AT52" s="9"/>
      <c r="AU52" s="9"/>
      <c r="AV52" s="9"/>
      <c r="AW52" s="9"/>
      <c r="AX52" s="9"/>
      <c r="AY52" s="8"/>
      <c r="AZ52" s="8"/>
      <c r="BA52" s="9"/>
      <c r="BB52" s="9"/>
      <c r="BC52" s="9"/>
      <c r="BD52" s="9"/>
      <c r="BE52" s="9"/>
      <c r="BG52" s="213"/>
      <c r="BH52" s="213"/>
      <c r="BI52" s="223"/>
      <c r="BJ52" s="223"/>
      <c r="BK52" s="223"/>
      <c r="BL52" s="223"/>
      <c r="BM52" s="223"/>
      <c r="BN52" s="223"/>
      <c r="BO52" s="223"/>
      <c r="BP52" s="223"/>
      <c r="BQ52" s="223"/>
      <c r="BR52" s="223"/>
      <c r="BS52" s="223"/>
      <c r="BT52" s="223"/>
      <c r="BU52" s="223"/>
    </row>
    <row r="53" spans="1:73" ht="19.5" customHeight="1">
      <c r="A53" s="37"/>
      <c r="B53" s="264" t="s">
        <v>47</v>
      </c>
      <c r="C53" s="264"/>
      <c r="D53" s="264"/>
      <c r="E53" s="264"/>
      <c r="F53" s="264"/>
      <c r="G53" s="264"/>
      <c r="H53" s="264"/>
      <c r="I53" s="264"/>
      <c r="J53" s="201" t="s">
        <v>84</v>
      </c>
      <c r="K53" s="201"/>
      <c r="L53" s="201"/>
      <c r="M53" s="270">
        <v>2</v>
      </c>
      <c r="N53" s="270"/>
      <c r="O53" s="268" t="s">
        <v>108</v>
      </c>
      <c r="P53" s="268"/>
      <c r="Q53" s="269">
        <v>2</v>
      </c>
      <c r="R53" s="269"/>
      <c r="S53" s="319" t="s">
        <v>66</v>
      </c>
      <c r="T53" s="319"/>
      <c r="U53" s="319"/>
      <c r="V53" s="319"/>
      <c r="W53" s="201" t="s">
        <v>87</v>
      </c>
      <c r="X53" s="201"/>
      <c r="Y53" s="201"/>
      <c r="Z53" s="320" t="s">
        <v>110</v>
      </c>
      <c r="AA53" s="320"/>
      <c r="AB53" s="320"/>
      <c r="AC53" s="320"/>
      <c r="AD53" s="213"/>
      <c r="AE53" s="213"/>
      <c r="AF53" s="213"/>
      <c r="AG53" s="213"/>
      <c r="AH53" s="38"/>
      <c r="AI53" s="38"/>
      <c r="AJ53" s="38"/>
      <c r="AK53" s="38"/>
      <c r="AL53" s="36"/>
      <c r="AM53" s="36"/>
      <c r="AN53" s="36"/>
      <c r="AO53" s="36"/>
      <c r="AP53" s="36"/>
      <c r="AQ53" s="36"/>
      <c r="AR53" s="36"/>
      <c r="AS53" s="9"/>
      <c r="AT53" s="9"/>
      <c r="AU53" s="9"/>
      <c r="AV53" s="9"/>
      <c r="AW53" s="9"/>
      <c r="AX53" s="9"/>
      <c r="AY53" s="8"/>
      <c r="AZ53" s="8"/>
      <c r="BA53" s="9"/>
      <c r="BB53" s="9"/>
      <c r="BC53" s="9"/>
      <c r="BD53" s="9"/>
      <c r="BE53" s="9"/>
      <c r="BG53" s="213"/>
      <c r="BH53" s="213"/>
      <c r="BI53" s="223"/>
      <c r="BJ53" s="223"/>
      <c r="BK53" s="223"/>
      <c r="BL53" s="223"/>
      <c r="BM53" s="223"/>
      <c r="BN53" s="223"/>
      <c r="BO53" s="223"/>
      <c r="BP53" s="223"/>
      <c r="BQ53" s="223"/>
      <c r="BR53" s="223"/>
      <c r="BS53" s="223"/>
      <c r="BT53" s="223"/>
      <c r="BU53" s="223"/>
    </row>
    <row r="54" spans="1:73" ht="13.5" customHeight="1">
      <c r="A54" s="37"/>
      <c r="B54" s="81"/>
      <c r="C54" s="81"/>
      <c r="D54" s="81"/>
      <c r="E54" s="81"/>
      <c r="F54" s="81"/>
      <c r="G54" s="81"/>
      <c r="H54" s="81"/>
      <c r="I54" s="81"/>
      <c r="J54" s="40"/>
      <c r="K54" s="40"/>
      <c r="L54" s="40"/>
      <c r="M54" s="198">
        <v>2</v>
      </c>
      <c r="N54" s="198"/>
      <c r="O54" s="199" t="s">
        <v>111</v>
      </c>
      <c r="P54" s="199"/>
      <c r="Q54" s="200">
        <v>4</v>
      </c>
      <c r="R54" s="200"/>
      <c r="S54" s="82"/>
      <c r="T54" s="82"/>
      <c r="U54" s="82"/>
      <c r="V54" s="82"/>
      <c r="W54" s="40"/>
      <c r="X54" s="40"/>
      <c r="Y54" s="40"/>
      <c r="Z54" s="83"/>
      <c r="AA54" s="83"/>
      <c r="AB54" s="83"/>
      <c r="AC54" s="83"/>
      <c r="AD54" s="7"/>
      <c r="AE54" s="7"/>
      <c r="AF54" s="7"/>
      <c r="AG54" s="7"/>
      <c r="AH54" s="38"/>
      <c r="AI54" s="38"/>
      <c r="AJ54" s="38"/>
      <c r="AK54" s="38"/>
      <c r="AL54" s="36"/>
      <c r="AM54" s="36"/>
      <c r="AN54" s="36"/>
      <c r="AO54" s="36"/>
      <c r="AP54" s="36"/>
      <c r="AQ54" s="36"/>
      <c r="AR54" s="36"/>
      <c r="AS54" s="9"/>
      <c r="AT54" s="9"/>
      <c r="AU54" s="9"/>
      <c r="AV54" s="9"/>
      <c r="AW54" s="9"/>
      <c r="AX54" s="9"/>
      <c r="AY54" s="8"/>
      <c r="AZ54" s="8"/>
      <c r="BA54" s="9"/>
      <c r="BB54" s="9"/>
      <c r="BC54" s="9"/>
      <c r="BD54" s="9"/>
      <c r="BE54" s="9"/>
      <c r="BG54" s="7"/>
      <c r="BH54" s="7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</row>
    <row r="55" spans="1:73" ht="19.5" customHeight="1">
      <c r="A55" s="37"/>
      <c r="B55" s="264" t="s">
        <v>48</v>
      </c>
      <c r="C55" s="264"/>
      <c r="D55" s="264"/>
      <c r="E55" s="264"/>
      <c r="F55" s="264"/>
      <c r="G55" s="264"/>
      <c r="H55" s="264"/>
      <c r="I55" s="264"/>
      <c r="J55" s="201" t="s">
        <v>85</v>
      </c>
      <c r="K55" s="201"/>
      <c r="L55" s="201"/>
      <c r="M55" s="270">
        <v>2</v>
      </c>
      <c r="N55" s="270"/>
      <c r="O55" s="268" t="s">
        <v>108</v>
      </c>
      <c r="P55" s="268"/>
      <c r="Q55" s="269">
        <v>0</v>
      </c>
      <c r="R55" s="269"/>
      <c r="S55" s="191" t="s">
        <v>56</v>
      </c>
      <c r="T55" s="191"/>
      <c r="U55" s="191"/>
      <c r="V55" s="191"/>
      <c r="W55" s="201" t="s">
        <v>88</v>
      </c>
      <c r="X55" s="201"/>
      <c r="Y55" s="201"/>
      <c r="Z55" s="84"/>
      <c r="AA55" s="201"/>
      <c r="AB55" s="201"/>
      <c r="AC55" s="201"/>
      <c r="AD55" s="213"/>
      <c r="AE55" s="213"/>
      <c r="AF55" s="213"/>
      <c r="AG55" s="213"/>
      <c r="AH55" s="38"/>
      <c r="AI55" s="38"/>
      <c r="AJ55" s="38"/>
      <c r="AK55" s="38"/>
      <c r="AL55" s="36"/>
      <c r="AM55" s="36"/>
      <c r="AN55" s="36"/>
      <c r="AO55" s="36"/>
      <c r="AP55" s="36"/>
      <c r="AQ55" s="36"/>
      <c r="AR55" s="36"/>
      <c r="AS55" s="9"/>
      <c r="AT55" s="9"/>
      <c r="AU55" s="9"/>
      <c r="AV55" s="9"/>
      <c r="AW55" s="9"/>
      <c r="AX55" s="9"/>
      <c r="AY55" s="8"/>
      <c r="AZ55" s="8"/>
      <c r="BA55" s="9"/>
      <c r="BB55" s="9"/>
      <c r="BC55" s="9"/>
      <c r="BD55" s="9"/>
      <c r="BE55" s="9"/>
      <c r="BG55" s="213"/>
      <c r="BH55" s="213"/>
      <c r="BI55" s="223"/>
      <c r="BJ55" s="223"/>
      <c r="BK55" s="223"/>
      <c r="BL55" s="223"/>
      <c r="BM55" s="223"/>
      <c r="BN55" s="223"/>
      <c r="BO55" s="223"/>
      <c r="BP55" s="223"/>
      <c r="BQ55" s="223"/>
      <c r="BR55" s="223"/>
      <c r="BS55" s="223"/>
      <c r="BT55" s="223"/>
      <c r="BU55" s="223"/>
    </row>
    <row r="56" spans="1:57" ht="6" customHeight="1">
      <c r="A56" s="37"/>
      <c r="B56" s="37"/>
      <c r="C56" s="37"/>
      <c r="D56" s="37"/>
      <c r="E56" s="37"/>
      <c r="F56" s="37"/>
      <c r="G56" s="37"/>
      <c r="H56" s="37"/>
      <c r="I56" s="37"/>
      <c r="J56" s="34"/>
      <c r="K56" s="35"/>
      <c r="L56" s="35"/>
      <c r="M56" s="35"/>
      <c r="N56" s="34"/>
      <c r="O56" s="35"/>
      <c r="P56" s="35"/>
      <c r="Q56" s="35"/>
      <c r="R56" s="34"/>
      <c r="S56" s="35"/>
      <c r="T56" s="35"/>
      <c r="U56" s="35"/>
      <c r="V56" s="34"/>
      <c r="W56" s="35"/>
      <c r="X56" s="35"/>
      <c r="Y56" s="35"/>
      <c r="Z56" s="28"/>
      <c r="AA56" s="35"/>
      <c r="AB56" s="35"/>
      <c r="AC56" s="35"/>
      <c r="AD56" s="7"/>
      <c r="AE56" s="7"/>
      <c r="AF56" s="7"/>
      <c r="AG56" s="7"/>
      <c r="AH56" s="7"/>
      <c r="AI56" s="7"/>
      <c r="AJ56" s="7"/>
      <c r="AK56" s="7"/>
      <c r="AL56" s="7"/>
      <c r="AM56" s="38"/>
      <c r="AN56" s="38"/>
      <c r="AO56" s="38"/>
      <c r="AP56" s="38"/>
      <c r="AQ56" s="38"/>
      <c r="AR56" s="38"/>
      <c r="AS56" s="38"/>
      <c r="AT56" s="36"/>
      <c r="AU56" s="36"/>
      <c r="AV56" s="36"/>
      <c r="AW56" s="36"/>
      <c r="AX56" s="36"/>
      <c r="AY56" s="36"/>
      <c r="AZ56" s="36"/>
      <c r="BA56" s="9"/>
      <c r="BB56" s="9"/>
      <c r="BC56" s="9"/>
      <c r="BD56" s="9"/>
      <c r="BE56" s="9"/>
    </row>
    <row r="57" spans="1:57" ht="19.5" customHeight="1" thickBot="1">
      <c r="A57" s="258" t="s">
        <v>112</v>
      </c>
      <c r="B57" s="258"/>
      <c r="C57" s="29" t="s">
        <v>37</v>
      </c>
      <c r="D57" s="25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BA57" s="9"/>
      <c r="BB57" s="9"/>
      <c r="BC57" s="9"/>
      <c r="BD57" s="9"/>
      <c r="BE57" s="9"/>
    </row>
    <row r="58" spans="1:57" ht="19.5" customHeight="1" thickBot="1">
      <c r="A58" s="259"/>
      <c r="B58" s="260"/>
      <c r="C58" s="260"/>
      <c r="D58" s="260"/>
      <c r="E58" s="260"/>
      <c r="F58" s="260"/>
      <c r="G58" s="260"/>
      <c r="H58" s="260"/>
      <c r="I58" s="261"/>
      <c r="J58" s="262" t="str">
        <f>B59</f>
        <v>佐倉</v>
      </c>
      <c r="K58" s="192"/>
      <c r="L58" s="192"/>
      <c r="M58" s="192"/>
      <c r="N58" s="192" t="str">
        <f>B60</f>
        <v>臼井西</v>
      </c>
      <c r="O58" s="192"/>
      <c r="P58" s="192"/>
      <c r="Q58" s="192"/>
      <c r="R58" s="192" t="str">
        <f>B61</f>
        <v>四街道旭</v>
      </c>
      <c r="S58" s="192"/>
      <c r="T58" s="192"/>
      <c r="U58" s="192"/>
      <c r="V58" s="192" t="str">
        <f>B62</f>
        <v>富里</v>
      </c>
      <c r="W58" s="192"/>
      <c r="X58" s="192"/>
      <c r="Y58" s="192"/>
      <c r="Z58" s="192" t="str">
        <f>B63</f>
        <v>八街南</v>
      </c>
      <c r="AA58" s="192"/>
      <c r="AB58" s="192"/>
      <c r="AC58" s="203"/>
      <c r="AD58" s="204" t="s">
        <v>31</v>
      </c>
      <c r="AE58" s="194"/>
      <c r="AF58" s="194" t="s">
        <v>32</v>
      </c>
      <c r="AG58" s="194"/>
      <c r="AH58" s="194" t="s">
        <v>30</v>
      </c>
      <c r="AI58" s="202"/>
      <c r="AJ58" s="183" t="s">
        <v>4</v>
      </c>
      <c r="AK58" s="184"/>
      <c r="AL58" s="185"/>
      <c r="AM58" s="194" t="s">
        <v>3</v>
      </c>
      <c r="AN58" s="194"/>
      <c r="AO58" s="194" t="s">
        <v>5</v>
      </c>
      <c r="AP58" s="202"/>
      <c r="AQ58" s="232" t="s">
        <v>33</v>
      </c>
      <c r="AR58" s="233"/>
      <c r="AS58" s="234"/>
      <c r="AT58" s="183" t="s">
        <v>6</v>
      </c>
      <c r="AU58" s="184"/>
      <c r="AV58" s="184"/>
      <c r="AW58" s="185"/>
      <c r="AX58" s="232" t="s">
        <v>34</v>
      </c>
      <c r="AY58" s="233"/>
      <c r="AZ58" s="234"/>
      <c r="BA58" s="9"/>
      <c r="BB58" s="9"/>
      <c r="BC58" s="9"/>
      <c r="BD58" s="9"/>
      <c r="BE58" s="9"/>
    </row>
    <row r="59" spans="1:57" s="7" customFormat="1" ht="19.5" customHeight="1">
      <c r="A59" s="30" t="str">
        <f>'[1]抽選'!BG36</f>
        <v>G</v>
      </c>
      <c r="B59" s="239" t="str">
        <f>'[1]抽選'!BI36</f>
        <v>佐倉</v>
      </c>
      <c r="C59" s="240"/>
      <c r="D59" s="240"/>
      <c r="E59" s="240"/>
      <c r="F59" s="240"/>
      <c r="G59" s="240"/>
      <c r="H59" s="240"/>
      <c r="I59" s="241"/>
      <c r="J59" s="57"/>
      <c r="K59" s="58"/>
      <c r="L59" s="58"/>
      <c r="M59" s="59"/>
      <c r="N59" s="60" t="str">
        <f>IF(COUNTBLANK(O59:Q59)&gt;=1,"",IF(O59&gt;Q59,"○",IF(O59=Q59,"△",IF(O59&lt;Q59,"●"))))</f>
        <v>○</v>
      </c>
      <c r="O59" s="61">
        <v>6</v>
      </c>
      <c r="P59" s="61" t="s">
        <v>27</v>
      </c>
      <c r="Q59" s="61">
        <v>0</v>
      </c>
      <c r="R59" s="60" t="str">
        <f>IF(COUNTBLANK(S59:U59)&gt;=1,"",IF(S59&gt;U59,"○",IF(S59=U59,"△",IF(S59&lt;U59,"●"))))</f>
        <v>●</v>
      </c>
      <c r="S59" s="61">
        <v>2</v>
      </c>
      <c r="T59" s="61" t="s">
        <v>27</v>
      </c>
      <c r="U59" s="61">
        <v>5</v>
      </c>
      <c r="V59" s="60" t="str">
        <f>IF(COUNTBLANK(W59:Y59)&gt;=1,"",IF(W59&gt;Y59,"○",IF(W59=Y59,"△",IF(W59&lt;Y59,"●"))))</f>
        <v>●</v>
      </c>
      <c r="W59" s="61">
        <v>3</v>
      </c>
      <c r="X59" s="61" t="s">
        <v>27</v>
      </c>
      <c r="Y59" s="61">
        <v>6</v>
      </c>
      <c r="Z59" s="60" t="str">
        <f>IF(COUNTBLANK(AA59:AC59)&gt;=1,"",IF(AA59&gt;AC59,"○",IF(AA59=AC59,"△",IF(AA59&lt;AC59,"●"))))</f>
        <v>○</v>
      </c>
      <c r="AA59" s="61">
        <v>6</v>
      </c>
      <c r="AB59" s="61" t="s">
        <v>27</v>
      </c>
      <c r="AC59" s="63">
        <v>1</v>
      </c>
      <c r="AD59" s="182">
        <f>COUNTIF($J59:$AC59,"○")</f>
        <v>2</v>
      </c>
      <c r="AE59" s="179"/>
      <c r="AF59" s="179">
        <f>COUNTIF($J59:$AC59,"△")</f>
        <v>0</v>
      </c>
      <c r="AG59" s="179"/>
      <c r="AH59" s="179">
        <f>COUNTIF($J59:$AC59,"●")</f>
        <v>2</v>
      </c>
      <c r="AI59" s="180"/>
      <c r="AJ59" s="178">
        <f>AD59*3+AF59</f>
        <v>6</v>
      </c>
      <c r="AK59" s="177"/>
      <c r="AL59" s="210"/>
      <c r="AM59" s="195">
        <f>K59+O59+S59+W59+AA59</f>
        <v>17</v>
      </c>
      <c r="AN59" s="211"/>
      <c r="AO59" s="212">
        <f>M59+Q59+U59+Y59+AC59</f>
        <v>12</v>
      </c>
      <c r="AP59" s="197"/>
      <c r="AQ59" s="195">
        <f>AM59-AO59</f>
        <v>5</v>
      </c>
      <c r="AR59" s="196"/>
      <c r="AS59" s="197"/>
      <c r="AT59" s="309">
        <v>3</v>
      </c>
      <c r="AU59" s="310"/>
      <c r="AV59" s="310"/>
      <c r="AW59" s="311"/>
      <c r="AX59" s="220"/>
      <c r="AY59" s="221"/>
      <c r="AZ59" s="222"/>
      <c r="BA59" s="9"/>
      <c r="BB59" s="9"/>
      <c r="BC59" s="9"/>
      <c r="BD59" s="9"/>
      <c r="BE59" s="9"/>
    </row>
    <row r="60" spans="1:57" s="7" customFormat="1" ht="19.5" customHeight="1">
      <c r="A60" s="31">
        <f>'[1]抽選'!BG37</f>
        <v>26</v>
      </c>
      <c r="B60" s="235" t="str">
        <f>'[1]抽選'!BI37</f>
        <v>臼井西</v>
      </c>
      <c r="C60" s="236"/>
      <c r="D60" s="236"/>
      <c r="E60" s="236"/>
      <c r="F60" s="236"/>
      <c r="G60" s="236"/>
      <c r="H60" s="236"/>
      <c r="I60" s="237"/>
      <c r="J60" s="64" t="str">
        <f>IF(COUNTBLANK(K60:M60)&gt;=1,"",IF(K60&gt;M60,"○",IF(K60=M60,"△",IF(K60&lt;M60,"●"))))</f>
        <v>●</v>
      </c>
      <c r="K60" s="65">
        <v>0</v>
      </c>
      <c r="L60" s="65" t="s">
        <v>27</v>
      </c>
      <c r="M60" s="65">
        <v>6</v>
      </c>
      <c r="N60" s="66"/>
      <c r="O60" s="67"/>
      <c r="P60" s="67"/>
      <c r="Q60" s="68"/>
      <c r="R60" s="69" t="str">
        <f>IF(COUNTBLANK(S60:U60)&gt;=1,"",IF(S60&gt;U60,"○",IF(S60=U60,"△",IF(S60&lt;U60,"●"))))</f>
        <v>●</v>
      </c>
      <c r="S60" s="65">
        <v>0</v>
      </c>
      <c r="T60" s="65" t="s">
        <v>27</v>
      </c>
      <c r="U60" s="65">
        <v>10</v>
      </c>
      <c r="V60" s="69" t="str">
        <f>IF(COUNTBLANK(W60:Y60)&gt;=1,"",IF(W60&gt;Y60,"○",IF(W60=Y60,"△",IF(W60&lt;Y60,"●"))))</f>
        <v>●</v>
      </c>
      <c r="W60" s="65">
        <v>0</v>
      </c>
      <c r="X60" s="65" t="s">
        <v>27</v>
      </c>
      <c r="Y60" s="65">
        <v>9</v>
      </c>
      <c r="Z60" s="69" t="str">
        <f>IF(COUNTBLANK(AA60:AC60)&gt;=1,"",IF(AA60&gt;AC60,"○",IF(AA60=AC60,"△",IF(AA60&lt;AC60,"●"))))</f>
        <v>○</v>
      </c>
      <c r="AA60" s="65">
        <v>3</v>
      </c>
      <c r="AB60" s="65" t="s">
        <v>27</v>
      </c>
      <c r="AC60" s="70">
        <v>0</v>
      </c>
      <c r="AD60" s="238">
        <f>COUNTIF($J60:$AC60,"○")</f>
        <v>1</v>
      </c>
      <c r="AE60" s="230"/>
      <c r="AF60" s="230">
        <f>COUNTIF($J60:$AC60,"△")</f>
        <v>0</v>
      </c>
      <c r="AG60" s="230"/>
      <c r="AH60" s="230">
        <f>COUNTIF($J60:$AC60,"●")</f>
        <v>3</v>
      </c>
      <c r="AI60" s="231"/>
      <c r="AJ60" s="205">
        <f>AD60*3+AF60</f>
        <v>3</v>
      </c>
      <c r="AK60" s="206"/>
      <c r="AL60" s="207"/>
      <c r="AM60" s="208">
        <f>K60+O60+S60+W60+AA60</f>
        <v>3</v>
      </c>
      <c r="AN60" s="209"/>
      <c r="AO60" s="245">
        <f>M60+Q60+U60+Y60+AC60</f>
        <v>25</v>
      </c>
      <c r="AP60" s="246"/>
      <c r="AQ60" s="208">
        <f>AM60-AO60</f>
        <v>-22</v>
      </c>
      <c r="AR60" s="255"/>
      <c r="AS60" s="246"/>
      <c r="AT60" s="217">
        <v>4</v>
      </c>
      <c r="AU60" s="218"/>
      <c r="AV60" s="218"/>
      <c r="AW60" s="219"/>
      <c r="AX60" s="214"/>
      <c r="AY60" s="215"/>
      <c r="AZ60" s="216"/>
      <c r="BA60" s="9"/>
      <c r="BB60" s="9"/>
      <c r="BC60" s="9"/>
      <c r="BD60" s="9"/>
      <c r="BE60" s="9"/>
    </row>
    <row r="61" spans="1:57" ht="19.5" customHeight="1">
      <c r="A61" s="31">
        <f>'[1]抽選'!BG38</f>
        <v>27</v>
      </c>
      <c r="B61" s="235" t="str">
        <f>'[1]抽選'!BI38</f>
        <v>四街道旭</v>
      </c>
      <c r="C61" s="236"/>
      <c r="D61" s="236"/>
      <c r="E61" s="236"/>
      <c r="F61" s="236"/>
      <c r="G61" s="236"/>
      <c r="H61" s="236"/>
      <c r="I61" s="237"/>
      <c r="J61" s="64" t="str">
        <f>IF(COUNTBLANK(K61:M61)&gt;=1,"",IF(K61&gt;M61,"○",IF(K61=M61,"△",IF(K61&lt;M61,"●"))))</f>
        <v>○</v>
      </c>
      <c r="K61" s="65">
        <v>5</v>
      </c>
      <c r="L61" s="65" t="s">
        <v>27</v>
      </c>
      <c r="M61" s="65">
        <v>2</v>
      </c>
      <c r="N61" s="71" t="str">
        <f>IF(COUNTBLANK(O61:Q61)&gt;=1,"",IF(O61&gt;Q61,"○",IF(O61=Q61,"△",IF(O61&lt;Q61,"●"))))</f>
        <v>○</v>
      </c>
      <c r="O61" s="65">
        <v>10</v>
      </c>
      <c r="P61" s="65" t="s">
        <v>27</v>
      </c>
      <c r="Q61" s="65">
        <v>0</v>
      </c>
      <c r="R61" s="66"/>
      <c r="S61" s="67"/>
      <c r="T61" s="67"/>
      <c r="U61" s="68"/>
      <c r="V61" s="69" t="str">
        <f>IF(COUNTBLANK(W61:Y61)&gt;=1,"",IF(W61&gt;Y61,"○",IF(W61=Y61,"△",IF(W61&lt;Y61,"●"))))</f>
        <v>△</v>
      </c>
      <c r="W61" s="65">
        <v>1</v>
      </c>
      <c r="X61" s="65" t="s">
        <v>27</v>
      </c>
      <c r="Y61" s="65">
        <v>1</v>
      </c>
      <c r="Z61" s="69" t="str">
        <f>IF(COUNTBLANK(AA61:AC61)&gt;=1,"",IF(AA61&gt;AC61,"○",IF(AA61=AC61,"△",IF(AA61&lt;AC61,"●"))))</f>
        <v>○</v>
      </c>
      <c r="AA61" s="65">
        <v>13</v>
      </c>
      <c r="AB61" s="65" t="s">
        <v>27</v>
      </c>
      <c r="AC61" s="70">
        <v>0</v>
      </c>
      <c r="AD61" s="238">
        <f>COUNTIF($J61:$AC61,"○")</f>
        <v>3</v>
      </c>
      <c r="AE61" s="230"/>
      <c r="AF61" s="230">
        <f>COUNTIF($J61:$AC61,"△")</f>
        <v>1</v>
      </c>
      <c r="AG61" s="230"/>
      <c r="AH61" s="230">
        <f>COUNTIF($J61:$AC61,"●")</f>
        <v>0</v>
      </c>
      <c r="AI61" s="231"/>
      <c r="AJ61" s="205">
        <f>AD61*3+AF61</f>
        <v>10</v>
      </c>
      <c r="AK61" s="206"/>
      <c r="AL61" s="207"/>
      <c r="AM61" s="208">
        <f>K61+O61+S61+W61+AA61</f>
        <v>29</v>
      </c>
      <c r="AN61" s="209"/>
      <c r="AO61" s="245">
        <f>M61+Q61+U61+Y61+AC61</f>
        <v>3</v>
      </c>
      <c r="AP61" s="246"/>
      <c r="AQ61" s="208">
        <f>AM61-AO61</f>
        <v>26</v>
      </c>
      <c r="AR61" s="255"/>
      <c r="AS61" s="246"/>
      <c r="AT61" s="217">
        <v>1</v>
      </c>
      <c r="AU61" s="218"/>
      <c r="AV61" s="218"/>
      <c r="AW61" s="219"/>
      <c r="AX61" s="214"/>
      <c r="AY61" s="215"/>
      <c r="AZ61" s="216"/>
      <c r="BA61" s="9"/>
      <c r="BB61" s="9"/>
      <c r="BC61" s="9"/>
      <c r="BD61" s="9"/>
      <c r="BE61" s="9"/>
    </row>
    <row r="62" spans="1:57" ht="19.5" customHeight="1">
      <c r="A62" s="31">
        <f>'[1]抽選'!BG39</f>
        <v>28</v>
      </c>
      <c r="B62" s="235" t="str">
        <f>'[1]抽選'!BI39</f>
        <v>富里</v>
      </c>
      <c r="C62" s="236"/>
      <c r="D62" s="236"/>
      <c r="E62" s="236"/>
      <c r="F62" s="236"/>
      <c r="G62" s="236"/>
      <c r="H62" s="236"/>
      <c r="I62" s="237"/>
      <c r="J62" s="64" t="str">
        <f>IF(COUNTBLANK(K62:M62)&gt;=1,"",IF(K62&gt;M62,"○",IF(K62=M62,"△",IF(K62&lt;M62,"●"))))</f>
        <v>○</v>
      </c>
      <c r="K62" s="65">
        <v>6</v>
      </c>
      <c r="L62" s="65" t="s">
        <v>27</v>
      </c>
      <c r="M62" s="65">
        <v>3</v>
      </c>
      <c r="N62" s="71" t="str">
        <f>IF(COUNTBLANK(O62:Q62)&gt;=1,"",IF(O62&gt;Q62,"○",IF(O62=Q62,"△",IF(O62&lt;Q62,"●"))))</f>
        <v>○</v>
      </c>
      <c r="O62" s="65">
        <v>9</v>
      </c>
      <c r="P62" s="65" t="s">
        <v>27</v>
      </c>
      <c r="Q62" s="65">
        <v>0</v>
      </c>
      <c r="R62" s="71" t="str">
        <f>IF(COUNTBLANK(S62:U62)&gt;=1,"",IF(S62&gt;U62,"○",IF(S62=U62,"△",IF(S62&lt;U62,"●"))))</f>
        <v>△</v>
      </c>
      <c r="S62" s="65">
        <v>1</v>
      </c>
      <c r="T62" s="65" t="s">
        <v>27</v>
      </c>
      <c r="U62" s="65">
        <v>1</v>
      </c>
      <c r="V62" s="66"/>
      <c r="W62" s="67"/>
      <c r="X62" s="67"/>
      <c r="Y62" s="68"/>
      <c r="Z62" s="69" t="str">
        <f>IF(COUNTBLANK(AA62:AC62)&gt;=1,"",IF(AA62&gt;AC62,"○",IF(AA62=AC62,"△",IF(AA62&lt;AC62,"●"))))</f>
        <v>○</v>
      </c>
      <c r="AA62" s="65">
        <v>9</v>
      </c>
      <c r="AB62" s="65" t="s">
        <v>27</v>
      </c>
      <c r="AC62" s="70">
        <v>1</v>
      </c>
      <c r="AD62" s="238">
        <f>COUNTIF($J62:$AC62,"○")</f>
        <v>3</v>
      </c>
      <c r="AE62" s="230"/>
      <c r="AF62" s="230">
        <f>COUNTIF($J62:$AC62,"△")</f>
        <v>1</v>
      </c>
      <c r="AG62" s="230"/>
      <c r="AH62" s="230">
        <f>COUNTIF($J62:$AC62,"●")</f>
        <v>0</v>
      </c>
      <c r="AI62" s="231"/>
      <c r="AJ62" s="205">
        <f>AD62*3+AF62</f>
        <v>10</v>
      </c>
      <c r="AK62" s="206"/>
      <c r="AL62" s="207"/>
      <c r="AM62" s="208">
        <f>K62+O62+S62+W62+AA62</f>
        <v>25</v>
      </c>
      <c r="AN62" s="209"/>
      <c r="AO62" s="245">
        <f>M62+Q62+U62+Y62+AC62</f>
        <v>5</v>
      </c>
      <c r="AP62" s="246"/>
      <c r="AQ62" s="208">
        <f>AM62-AO62</f>
        <v>20</v>
      </c>
      <c r="AR62" s="255"/>
      <c r="AS62" s="246"/>
      <c r="AT62" s="217">
        <v>2</v>
      </c>
      <c r="AU62" s="218"/>
      <c r="AV62" s="218"/>
      <c r="AW62" s="219"/>
      <c r="AX62" s="214"/>
      <c r="AY62" s="215"/>
      <c r="AZ62" s="216"/>
      <c r="BA62" s="9"/>
      <c r="BB62" s="9"/>
      <c r="BC62" s="9"/>
      <c r="BD62" s="9"/>
      <c r="BE62" s="9"/>
    </row>
    <row r="63" spans="1:57" ht="19.5" customHeight="1" thickBot="1">
      <c r="A63" s="27">
        <f>'[1]抽選'!BG40</f>
        <v>29</v>
      </c>
      <c r="B63" s="224" t="str">
        <f>'[1]抽選'!BI40</f>
        <v>八街南</v>
      </c>
      <c r="C63" s="225"/>
      <c r="D63" s="225"/>
      <c r="E63" s="225"/>
      <c r="F63" s="225"/>
      <c r="G63" s="225"/>
      <c r="H63" s="225"/>
      <c r="I63" s="226"/>
      <c r="J63" s="72" t="str">
        <f>IF(COUNTBLANK(K63:M63)&gt;=1,"",IF(K63&gt;M63,"○",IF(K63=M63,"△",IF(K63&lt;M63,"●"))))</f>
        <v>●</v>
      </c>
      <c r="K63" s="73">
        <v>1</v>
      </c>
      <c r="L63" s="73" t="s">
        <v>27</v>
      </c>
      <c r="M63" s="73">
        <v>6</v>
      </c>
      <c r="N63" s="74" t="str">
        <f>IF(COUNTBLANK(O63:Q63)&gt;=1,"",IF(O63&gt;Q63,"○",IF(O63=Q63,"△",IF(O63&lt;Q63,"●"))))</f>
        <v>●</v>
      </c>
      <c r="O63" s="73">
        <v>0</v>
      </c>
      <c r="P63" s="73" t="s">
        <v>27</v>
      </c>
      <c r="Q63" s="73">
        <v>3</v>
      </c>
      <c r="R63" s="74" t="str">
        <f>IF(COUNTBLANK(S63:U63)&gt;=1,"",IF(S63&gt;U63,"○",IF(S63=U63,"△",IF(S63&lt;U63,"●"))))</f>
        <v>●</v>
      </c>
      <c r="S63" s="73">
        <v>0</v>
      </c>
      <c r="T63" s="73" t="s">
        <v>27</v>
      </c>
      <c r="U63" s="73">
        <v>13</v>
      </c>
      <c r="V63" s="74" t="str">
        <f>IF(COUNTBLANK(W63:Y63)&gt;=1,"",IF(W63&gt;Y63,"○",IF(W63=Y63,"△",IF(W63&lt;Y63,"●"))))</f>
        <v>●</v>
      </c>
      <c r="W63" s="73">
        <v>1</v>
      </c>
      <c r="X63" s="73" t="s">
        <v>27</v>
      </c>
      <c r="Y63" s="73">
        <v>9</v>
      </c>
      <c r="Z63" s="75"/>
      <c r="AA63" s="76"/>
      <c r="AB63" s="76"/>
      <c r="AC63" s="77"/>
      <c r="AD63" s="227">
        <f>COUNTIF($J63:$AC63,"○")</f>
        <v>0</v>
      </c>
      <c r="AE63" s="228"/>
      <c r="AF63" s="228">
        <f>COUNTIF($J63:$AC63,"△")</f>
        <v>0</v>
      </c>
      <c r="AG63" s="228"/>
      <c r="AH63" s="228">
        <f>COUNTIF($J63:$AC63,"●")</f>
        <v>4</v>
      </c>
      <c r="AI63" s="229"/>
      <c r="AJ63" s="250">
        <f>AD63*3+AF63</f>
        <v>0</v>
      </c>
      <c r="AK63" s="251"/>
      <c r="AL63" s="252"/>
      <c r="AM63" s="253">
        <f>K63+O63+S63+W63+AA63</f>
        <v>2</v>
      </c>
      <c r="AN63" s="253"/>
      <c r="AO63" s="253">
        <f>M63+Q63+U63+Y63+AC63</f>
        <v>31</v>
      </c>
      <c r="AP63" s="254"/>
      <c r="AQ63" s="186">
        <f>AM63-AO63</f>
        <v>-29</v>
      </c>
      <c r="AR63" s="187"/>
      <c r="AS63" s="181"/>
      <c r="AT63" s="247">
        <v>5</v>
      </c>
      <c r="AU63" s="248"/>
      <c r="AV63" s="248"/>
      <c r="AW63" s="249"/>
      <c r="AX63" s="242"/>
      <c r="AY63" s="243"/>
      <c r="AZ63" s="244"/>
      <c r="BA63" s="9"/>
      <c r="BB63" s="9"/>
      <c r="BC63" s="9"/>
      <c r="BD63" s="9"/>
      <c r="BE63" s="9"/>
    </row>
    <row r="64" spans="1:57" s="11" customFormat="1" ht="19.5" customHeight="1">
      <c r="A64" s="37"/>
      <c r="B64" s="37"/>
      <c r="C64" s="37"/>
      <c r="D64" s="37"/>
      <c r="E64" s="37"/>
      <c r="F64" s="37"/>
      <c r="G64" s="37"/>
      <c r="H64" s="37"/>
      <c r="I64" s="37"/>
      <c r="J64" s="40"/>
      <c r="K64" s="33"/>
      <c r="L64" s="33"/>
      <c r="M64" s="33"/>
      <c r="N64" s="40"/>
      <c r="O64" s="33"/>
      <c r="P64" s="33"/>
      <c r="Q64" s="33"/>
      <c r="R64" s="40"/>
      <c r="S64" s="33"/>
      <c r="T64" s="33"/>
      <c r="U64" s="33"/>
      <c r="V64" s="40"/>
      <c r="W64" s="33"/>
      <c r="X64" s="33"/>
      <c r="Y64" s="33"/>
      <c r="Z64" s="26"/>
      <c r="AA64" s="33"/>
      <c r="AB64" s="33"/>
      <c r="AC64" s="33"/>
      <c r="AD64" s="24"/>
      <c r="AE64" s="24"/>
      <c r="AF64" s="24"/>
      <c r="AG64" s="24"/>
      <c r="AH64" s="24"/>
      <c r="AI64" s="24"/>
      <c r="AJ64" s="24"/>
      <c r="AK64" s="24"/>
      <c r="AL64" s="24"/>
      <c r="AM64" s="79"/>
      <c r="AN64" s="79"/>
      <c r="AO64" s="79"/>
      <c r="AP64" s="79"/>
      <c r="AQ64" s="79"/>
      <c r="AR64" s="79"/>
      <c r="AS64" s="79"/>
      <c r="AT64" s="80"/>
      <c r="AU64" s="80"/>
      <c r="AV64" s="80"/>
      <c r="AW64" s="80"/>
      <c r="AX64" s="80"/>
      <c r="AY64" s="80"/>
      <c r="AZ64" s="80"/>
      <c r="BA64" s="9"/>
      <c r="BB64" s="9"/>
      <c r="BC64" s="9"/>
      <c r="BD64" s="9"/>
      <c r="BE64" s="9"/>
    </row>
    <row r="65" spans="1:57" s="11" customFormat="1" ht="19.5" customHeight="1" thickBot="1">
      <c r="A65" s="258" t="s">
        <v>113</v>
      </c>
      <c r="B65" s="258"/>
      <c r="C65" s="29" t="s">
        <v>37</v>
      </c>
      <c r="D65" s="25"/>
      <c r="E65" s="39"/>
      <c r="F65" s="39"/>
      <c r="G65" s="39"/>
      <c r="H65" s="39"/>
      <c r="I65" s="39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9"/>
      <c r="BB65" s="9"/>
      <c r="BC65" s="9"/>
      <c r="BD65" s="9"/>
      <c r="BE65" s="9"/>
    </row>
    <row r="66" spans="1:57" s="11" customFormat="1" ht="19.5" customHeight="1" thickBot="1">
      <c r="A66" s="259"/>
      <c r="B66" s="260"/>
      <c r="C66" s="260"/>
      <c r="D66" s="260"/>
      <c r="E66" s="260"/>
      <c r="F66" s="260"/>
      <c r="G66" s="260"/>
      <c r="H66" s="260"/>
      <c r="I66" s="261"/>
      <c r="J66" s="262" t="str">
        <f>B67</f>
        <v>中台</v>
      </c>
      <c r="K66" s="192"/>
      <c r="L66" s="192"/>
      <c r="M66" s="192"/>
      <c r="N66" s="192" t="str">
        <f>B68</f>
        <v>南山</v>
      </c>
      <c r="O66" s="192"/>
      <c r="P66" s="192"/>
      <c r="Q66" s="192"/>
      <c r="R66" s="192" t="str">
        <f>B69</f>
        <v>八街</v>
      </c>
      <c r="S66" s="192"/>
      <c r="T66" s="192"/>
      <c r="U66" s="192"/>
      <c r="V66" s="192" t="str">
        <f>B70</f>
        <v>印旛</v>
      </c>
      <c r="W66" s="192"/>
      <c r="X66" s="192"/>
      <c r="Y66" s="192"/>
      <c r="Z66" s="192" t="str">
        <f>B71</f>
        <v>栄</v>
      </c>
      <c r="AA66" s="192"/>
      <c r="AB66" s="192"/>
      <c r="AC66" s="203"/>
      <c r="AD66" s="204" t="s">
        <v>31</v>
      </c>
      <c r="AE66" s="194"/>
      <c r="AF66" s="194" t="s">
        <v>32</v>
      </c>
      <c r="AG66" s="194"/>
      <c r="AH66" s="194" t="s">
        <v>30</v>
      </c>
      <c r="AI66" s="202"/>
      <c r="AJ66" s="183" t="s">
        <v>4</v>
      </c>
      <c r="AK66" s="184"/>
      <c r="AL66" s="185"/>
      <c r="AM66" s="194" t="s">
        <v>3</v>
      </c>
      <c r="AN66" s="194"/>
      <c r="AO66" s="194" t="s">
        <v>5</v>
      </c>
      <c r="AP66" s="202"/>
      <c r="AQ66" s="232" t="s">
        <v>33</v>
      </c>
      <c r="AR66" s="233"/>
      <c r="AS66" s="234"/>
      <c r="AT66" s="183" t="s">
        <v>6</v>
      </c>
      <c r="AU66" s="184"/>
      <c r="AV66" s="184"/>
      <c r="AW66" s="185"/>
      <c r="AX66" s="232" t="s">
        <v>34</v>
      </c>
      <c r="AY66" s="233"/>
      <c r="AZ66" s="234"/>
      <c r="BA66" s="9"/>
      <c r="BB66" s="9"/>
      <c r="BC66" s="9"/>
      <c r="BD66" s="9"/>
      <c r="BE66" s="9"/>
    </row>
    <row r="67" spans="1:58" s="11" customFormat="1" ht="19.5" customHeight="1">
      <c r="A67" s="30" t="str">
        <f>'[1]抽選'!BG41</f>
        <v>H</v>
      </c>
      <c r="B67" s="239" t="str">
        <f>'[1]抽選'!BI41</f>
        <v>中台</v>
      </c>
      <c r="C67" s="240"/>
      <c r="D67" s="240"/>
      <c r="E67" s="240"/>
      <c r="F67" s="240"/>
      <c r="G67" s="240"/>
      <c r="H67" s="240"/>
      <c r="I67" s="241"/>
      <c r="J67" s="57"/>
      <c r="K67" s="58"/>
      <c r="L67" s="58"/>
      <c r="M67" s="59"/>
      <c r="N67" s="60" t="str">
        <f>IF(COUNTBLANK(O67:Q67)&gt;=1,"",IF(O67&gt;Q67,"○",IF(O67=Q67,"△",IF(O67&lt;Q67,"●"))))</f>
        <v>○</v>
      </c>
      <c r="O67" s="61">
        <v>3</v>
      </c>
      <c r="P67" s="61" t="s">
        <v>27</v>
      </c>
      <c r="Q67" s="61">
        <v>0</v>
      </c>
      <c r="R67" s="60" t="str">
        <f>IF(COUNTBLANK(S67:U67)&gt;=1,"",IF(S67&gt;U67,"○",IF(S67=U67,"△",IF(S67&lt;U67,"●"))))</f>
        <v>○</v>
      </c>
      <c r="S67" s="61">
        <v>4</v>
      </c>
      <c r="T67" s="61" t="s">
        <v>27</v>
      </c>
      <c r="U67" s="61">
        <v>1</v>
      </c>
      <c r="V67" s="60" t="str">
        <f>IF(COUNTBLANK(W67:Y67)&gt;=1,"",IF(W67&gt;Y67,"○",IF(W67=Y67,"△",IF(W67&lt;Y67,"●"))))</f>
        <v>○</v>
      </c>
      <c r="W67" s="61">
        <v>2</v>
      </c>
      <c r="X67" s="61" t="s">
        <v>27</v>
      </c>
      <c r="Y67" s="61">
        <v>1</v>
      </c>
      <c r="Z67" s="60" t="str">
        <f>IF(COUNTBLANK(AA67:AC67)&gt;=1,"",IF(AA67&gt;AC67,"○",IF(AA67=AC67,"△",IF(AA67&lt;AC67,"●"))))</f>
        <v>○</v>
      </c>
      <c r="AA67" s="61">
        <v>4</v>
      </c>
      <c r="AB67" s="61" t="s">
        <v>27</v>
      </c>
      <c r="AC67" s="63">
        <v>0</v>
      </c>
      <c r="AD67" s="182">
        <f>COUNTIF($J67:$AC67,"○")</f>
        <v>4</v>
      </c>
      <c r="AE67" s="179"/>
      <c r="AF67" s="179">
        <f>COUNTIF($J67:$AC67,"△")</f>
        <v>0</v>
      </c>
      <c r="AG67" s="179"/>
      <c r="AH67" s="179">
        <f>COUNTIF($J67:$AC67,"●")</f>
        <v>0</v>
      </c>
      <c r="AI67" s="180"/>
      <c r="AJ67" s="178">
        <f>AD67*3+AF67</f>
        <v>12</v>
      </c>
      <c r="AK67" s="177"/>
      <c r="AL67" s="210"/>
      <c r="AM67" s="195">
        <f>K67+O67+S67+W67+AA67</f>
        <v>13</v>
      </c>
      <c r="AN67" s="211"/>
      <c r="AO67" s="212">
        <f>M67+Q67+U67+Y67+AC67</f>
        <v>2</v>
      </c>
      <c r="AP67" s="197"/>
      <c r="AQ67" s="195">
        <f>AM67-AO67</f>
        <v>11</v>
      </c>
      <c r="AR67" s="196"/>
      <c r="AS67" s="197"/>
      <c r="AT67" s="309">
        <v>1</v>
      </c>
      <c r="AU67" s="310"/>
      <c r="AV67" s="310"/>
      <c r="AW67" s="311"/>
      <c r="AX67" s="220"/>
      <c r="AY67" s="221"/>
      <c r="AZ67" s="222"/>
      <c r="BA67" s="9"/>
      <c r="BB67" s="9"/>
      <c r="BC67" s="9"/>
      <c r="BD67" s="9"/>
      <c r="BE67" s="9"/>
      <c r="BF67" s="10"/>
    </row>
    <row r="68" spans="1:58" s="11" customFormat="1" ht="19.5" customHeight="1">
      <c r="A68" s="31">
        <f>'[1]抽選'!BG42</f>
        <v>30</v>
      </c>
      <c r="B68" s="235" t="str">
        <f>'[1]抽選'!BI42</f>
        <v>南山</v>
      </c>
      <c r="C68" s="236"/>
      <c r="D68" s="236"/>
      <c r="E68" s="236"/>
      <c r="F68" s="236"/>
      <c r="G68" s="236"/>
      <c r="H68" s="236"/>
      <c r="I68" s="237"/>
      <c r="J68" s="64" t="str">
        <f>IF(COUNTBLANK(K68:M68)&gt;=1,"",IF(K68&gt;M68,"○",IF(K68=M68,"△",IF(K68&lt;M68,"●"))))</f>
        <v>●</v>
      </c>
      <c r="K68" s="65">
        <v>0</v>
      </c>
      <c r="L68" s="65" t="s">
        <v>27</v>
      </c>
      <c r="M68" s="65">
        <v>3</v>
      </c>
      <c r="N68" s="66"/>
      <c r="O68" s="67"/>
      <c r="P68" s="67"/>
      <c r="Q68" s="68"/>
      <c r="R68" s="69" t="str">
        <f>IF(COUNTBLANK(S68:U68)&gt;=1,"",IF(S68&gt;U68,"○",IF(S68=U68,"△",IF(S68&lt;U68,"●"))))</f>
        <v>○</v>
      </c>
      <c r="S68" s="65">
        <v>1</v>
      </c>
      <c r="T68" s="65" t="s">
        <v>27</v>
      </c>
      <c r="U68" s="65">
        <v>0</v>
      </c>
      <c r="V68" s="69" t="str">
        <f>IF(COUNTBLANK(W68:Y68)&gt;=1,"",IF(W68&gt;Y68,"○",IF(W68=Y68,"△",IF(W68&lt;Y68,"●"))))</f>
        <v>○</v>
      </c>
      <c r="W68" s="65">
        <v>5</v>
      </c>
      <c r="X68" s="65" t="s">
        <v>27</v>
      </c>
      <c r="Y68" s="65">
        <v>2</v>
      </c>
      <c r="Z68" s="69" t="str">
        <f>IF(COUNTBLANK(AA68:AC68)&gt;=1,"",IF(AA68&gt;AC68,"○",IF(AA68=AC68,"△",IF(AA68&lt;AC68,"●"))))</f>
        <v>○</v>
      </c>
      <c r="AA68" s="65">
        <v>1</v>
      </c>
      <c r="AB68" s="65" t="s">
        <v>27</v>
      </c>
      <c r="AC68" s="70">
        <v>0</v>
      </c>
      <c r="AD68" s="238">
        <f>COUNTIF($J68:$AC68,"○")</f>
        <v>3</v>
      </c>
      <c r="AE68" s="230"/>
      <c r="AF68" s="230">
        <f>COUNTIF($J68:$AC68,"△")</f>
        <v>0</v>
      </c>
      <c r="AG68" s="230"/>
      <c r="AH68" s="230">
        <f>COUNTIF($J68:$AC68,"●")</f>
        <v>1</v>
      </c>
      <c r="AI68" s="231"/>
      <c r="AJ68" s="205">
        <f>AD68*3+AF68</f>
        <v>9</v>
      </c>
      <c r="AK68" s="206"/>
      <c r="AL68" s="207"/>
      <c r="AM68" s="208">
        <f>K68+O68+S68+W68+AA68</f>
        <v>7</v>
      </c>
      <c r="AN68" s="209"/>
      <c r="AO68" s="245">
        <f>M68+Q68+U68+Y68+AC68</f>
        <v>5</v>
      </c>
      <c r="AP68" s="246"/>
      <c r="AQ68" s="208">
        <f>AM68-AO68</f>
        <v>2</v>
      </c>
      <c r="AR68" s="255"/>
      <c r="AS68" s="246"/>
      <c r="AT68" s="217">
        <v>2</v>
      </c>
      <c r="AU68" s="218"/>
      <c r="AV68" s="218"/>
      <c r="AW68" s="219"/>
      <c r="AX68" s="214"/>
      <c r="AY68" s="215"/>
      <c r="AZ68" s="216"/>
      <c r="BA68" s="9"/>
      <c r="BB68" s="9"/>
      <c r="BC68" s="9"/>
      <c r="BD68" s="9"/>
      <c r="BE68" s="9"/>
      <c r="BF68" s="10"/>
    </row>
    <row r="69" spans="1:58" s="11" customFormat="1" ht="19.5" customHeight="1">
      <c r="A69" s="31">
        <f>'[1]抽選'!BG43</f>
        <v>31</v>
      </c>
      <c r="B69" s="235" t="str">
        <f>'[1]抽選'!BI43</f>
        <v>八街</v>
      </c>
      <c r="C69" s="236"/>
      <c r="D69" s="236"/>
      <c r="E69" s="236"/>
      <c r="F69" s="236"/>
      <c r="G69" s="236"/>
      <c r="H69" s="236"/>
      <c r="I69" s="237"/>
      <c r="J69" s="64" t="str">
        <f>IF(COUNTBLANK(K69:M69)&gt;=1,"",IF(K69&gt;M69,"○",IF(K69=M69,"△",IF(K69&lt;M69,"●"))))</f>
        <v>●</v>
      </c>
      <c r="K69" s="65">
        <v>1</v>
      </c>
      <c r="L69" s="65" t="s">
        <v>27</v>
      </c>
      <c r="M69" s="65">
        <v>4</v>
      </c>
      <c r="N69" s="71" t="str">
        <f>IF(COUNTBLANK(O69:Q69)&gt;=1,"",IF(O69&gt;Q69,"○",IF(O69=Q69,"△",IF(O69&lt;Q69,"●"))))</f>
        <v>●</v>
      </c>
      <c r="O69" s="65">
        <v>0</v>
      </c>
      <c r="P69" s="65" t="s">
        <v>27</v>
      </c>
      <c r="Q69" s="65">
        <v>1</v>
      </c>
      <c r="R69" s="66"/>
      <c r="S69" s="67"/>
      <c r="T69" s="67"/>
      <c r="U69" s="68"/>
      <c r="V69" s="69" t="str">
        <f>IF(COUNTBLANK(W69:Y69)&gt;=1,"",IF(W69&gt;Y69,"○",IF(W69=Y69,"△",IF(W69&lt;Y69,"●"))))</f>
        <v>△</v>
      </c>
      <c r="W69" s="65">
        <v>3</v>
      </c>
      <c r="X69" s="65" t="s">
        <v>27</v>
      </c>
      <c r="Y69" s="65">
        <v>3</v>
      </c>
      <c r="Z69" s="69" t="str">
        <f>IF(COUNTBLANK(AA69:AC69)&gt;=1,"",IF(AA69&gt;AC69,"○",IF(AA69=AC69,"△",IF(AA69&lt;AC69,"●"))))</f>
        <v>○</v>
      </c>
      <c r="AA69" s="65">
        <v>2</v>
      </c>
      <c r="AB69" s="65" t="s">
        <v>27</v>
      </c>
      <c r="AC69" s="70">
        <v>1</v>
      </c>
      <c r="AD69" s="238">
        <f>COUNTIF($J69:$AC69,"○")</f>
        <v>1</v>
      </c>
      <c r="AE69" s="230"/>
      <c r="AF69" s="230">
        <f>COUNTIF($J69:$AC69,"△")</f>
        <v>1</v>
      </c>
      <c r="AG69" s="230"/>
      <c r="AH69" s="230">
        <f>COUNTIF($J69:$AC69,"●")</f>
        <v>2</v>
      </c>
      <c r="AI69" s="231"/>
      <c r="AJ69" s="205">
        <f>AD69*3+AF69</f>
        <v>4</v>
      </c>
      <c r="AK69" s="206"/>
      <c r="AL69" s="207"/>
      <c r="AM69" s="208">
        <f>K69+O69+S69+W69+AA69</f>
        <v>6</v>
      </c>
      <c r="AN69" s="209"/>
      <c r="AO69" s="245">
        <f>M69+Q69+U69+Y69+AC69</f>
        <v>9</v>
      </c>
      <c r="AP69" s="246"/>
      <c r="AQ69" s="208">
        <f>AM69-AO69</f>
        <v>-3</v>
      </c>
      <c r="AR69" s="255"/>
      <c r="AS69" s="246"/>
      <c r="AT69" s="217">
        <v>4</v>
      </c>
      <c r="AU69" s="218"/>
      <c r="AV69" s="218"/>
      <c r="AW69" s="219"/>
      <c r="AX69" s="214"/>
      <c r="AY69" s="215"/>
      <c r="AZ69" s="216"/>
      <c r="BA69" s="9"/>
      <c r="BB69" s="9"/>
      <c r="BC69" s="9"/>
      <c r="BD69" s="9"/>
      <c r="BE69" s="9"/>
      <c r="BF69" s="10"/>
    </row>
    <row r="70" spans="1:58" s="11" customFormat="1" ht="19.5" customHeight="1">
      <c r="A70" s="31">
        <f>'[1]抽選'!BG44</f>
        <v>32</v>
      </c>
      <c r="B70" s="235" t="str">
        <f>'[1]抽選'!BI44</f>
        <v>印旛</v>
      </c>
      <c r="C70" s="236"/>
      <c r="D70" s="236"/>
      <c r="E70" s="236"/>
      <c r="F70" s="236"/>
      <c r="G70" s="236"/>
      <c r="H70" s="236"/>
      <c r="I70" s="237"/>
      <c r="J70" s="64" t="str">
        <f>IF(COUNTBLANK(K70:M70)&gt;=1,"",IF(K70&gt;M70,"○",IF(K70=M70,"△",IF(K70&lt;M70,"●"))))</f>
        <v>●</v>
      </c>
      <c r="K70" s="65">
        <v>1</v>
      </c>
      <c r="L70" s="65" t="s">
        <v>27</v>
      </c>
      <c r="M70" s="65">
        <v>2</v>
      </c>
      <c r="N70" s="71" t="str">
        <f>IF(COUNTBLANK(O70:Q70)&gt;=1,"",IF(O70&gt;Q70,"○",IF(O70=Q70,"△",IF(O70&lt;Q70,"●"))))</f>
        <v>●</v>
      </c>
      <c r="O70" s="65">
        <v>2</v>
      </c>
      <c r="P70" s="65" t="s">
        <v>27</v>
      </c>
      <c r="Q70" s="65">
        <v>5</v>
      </c>
      <c r="R70" s="71" t="str">
        <f>IF(COUNTBLANK(S70:U70)&gt;=1,"",IF(S70&gt;U70,"○",IF(S70=U70,"△",IF(S70&lt;U70,"●"))))</f>
        <v>△</v>
      </c>
      <c r="S70" s="65">
        <v>3</v>
      </c>
      <c r="T70" s="65" t="s">
        <v>27</v>
      </c>
      <c r="U70" s="65">
        <v>3</v>
      </c>
      <c r="V70" s="66"/>
      <c r="W70" s="67"/>
      <c r="X70" s="67"/>
      <c r="Y70" s="68"/>
      <c r="Z70" s="69" t="str">
        <f>IF(COUNTBLANK(AA70:AC70)&gt;=1,"",IF(AA70&gt;AC70,"○",IF(AA70=AC70,"△",IF(AA70&lt;AC70,"●"))))</f>
        <v>○</v>
      </c>
      <c r="AA70" s="65">
        <v>1</v>
      </c>
      <c r="AB70" s="65" t="s">
        <v>27</v>
      </c>
      <c r="AC70" s="70">
        <v>0</v>
      </c>
      <c r="AD70" s="238">
        <f>COUNTIF($J70:$AC70,"○")</f>
        <v>1</v>
      </c>
      <c r="AE70" s="230"/>
      <c r="AF70" s="230">
        <f>COUNTIF($J70:$AC70,"△")</f>
        <v>1</v>
      </c>
      <c r="AG70" s="230"/>
      <c r="AH70" s="230">
        <f>COUNTIF($J70:$AC70,"●")</f>
        <v>2</v>
      </c>
      <c r="AI70" s="231"/>
      <c r="AJ70" s="205">
        <f>AD70*3+AF70</f>
        <v>4</v>
      </c>
      <c r="AK70" s="206"/>
      <c r="AL70" s="207"/>
      <c r="AM70" s="208">
        <f>K70+O70+S70+W70+AA70</f>
        <v>7</v>
      </c>
      <c r="AN70" s="209"/>
      <c r="AO70" s="245">
        <f>M70+Q70+U70+Y70+AC70</f>
        <v>10</v>
      </c>
      <c r="AP70" s="246"/>
      <c r="AQ70" s="208">
        <f>AM70-AO70</f>
        <v>-3</v>
      </c>
      <c r="AR70" s="255"/>
      <c r="AS70" s="246"/>
      <c r="AT70" s="217">
        <v>3</v>
      </c>
      <c r="AU70" s="218"/>
      <c r="AV70" s="218"/>
      <c r="AW70" s="219"/>
      <c r="AX70" s="214"/>
      <c r="AY70" s="215"/>
      <c r="AZ70" s="216"/>
      <c r="BA70" s="9"/>
      <c r="BB70" s="9"/>
      <c r="BC70" s="9"/>
      <c r="BD70" s="9"/>
      <c r="BE70" s="9"/>
      <c r="BF70" s="10"/>
    </row>
    <row r="71" spans="1:58" s="11" customFormat="1" ht="19.5" customHeight="1" thickBot="1">
      <c r="A71" s="27">
        <f>'[1]抽選'!BG45</f>
        <v>33</v>
      </c>
      <c r="B71" s="224" t="str">
        <f>'[1]抽選'!BI45</f>
        <v>栄</v>
      </c>
      <c r="C71" s="225"/>
      <c r="D71" s="225"/>
      <c r="E71" s="225"/>
      <c r="F71" s="225"/>
      <c r="G71" s="225"/>
      <c r="H71" s="225"/>
      <c r="I71" s="226"/>
      <c r="J71" s="72" t="str">
        <f>IF(COUNTBLANK(K71:M71)&gt;=1,"",IF(K71&gt;M71,"○",IF(K71=M71,"△",IF(K71&lt;M71,"●"))))</f>
        <v>●</v>
      </c>
      <c r="K71" s="73">
        <v>0</v>
      </c>
      <c r="L71" s="73" t="s">
        <v>27</v>
      </c>
      <c r="M71" s="73">
        <v>4</v>
      </c>
      <c r="N71" s="74" t="str">
        <f>IF(COUNTBLANK(O71:Q71)&gt;=1,"",IF(O71&gt;Q71,"○",IF(O71=Q71,"△",IF(O71&lt;Q71,"●"))))</f>
        <v>●</v>
      </c>
      <c r="O71" s="73">
        <v>0</v>
      </c>
      <c r="P71" s="73" t="s">
        <v>27</v>
      </c>
      <c r="Q71" s="73">
        <v>1</v>
      </c>
      <c r="R71" s="74" t="str">
        <f>IF(COUNTBLANK(S71:U71)&gt;=1,"",IF(S71&gt;U71,"○",IF(S71=U71,"△",IF(S71&lt;U71,"●"))))</f>
        <v>●</v>
      </c>
      <c r="S71" s="73">
        <v>1</v>
      </c>
      <c r="T71" s="73" t="s">
        <v>27</v>
      </c>
      <c r="U71" s="73">
        <v>2</v>
      </c>
      <c r="V71" s="74" t="str">
        <f>IF(COUNTBLANK(W71:Y71)&gt;=1,"",IF(W71&gt;Y71,"○",IF(W71=Y71,"△",IF(W71&lt;Y71,"●"))))</f>
        <v>●</v>
      </c>
      <c r="W71" s="73">
        <v>0</v>
      </c>
      <c r="X71" s="73" t="s">
        <v>27</v>
      </c>
      <c r="Y71" s="73">
        <v>1</v>
      </c>
      <c r="Z71" s="75"/>
      <c r="AA71" s="76"/>
      <c r="AB71" s="76"/>
      <c r="AC71" s="77"/>
      <c r="AD71" s="227">
        <f>COUNTIF($J71:$AC71,"○")</f>
        <v>0</v>
      </c>
      <c r="AE71" s="228"/>
      <c r="AF71" s="228">
        <f>COUNTIF($J71:$AC71,"△")</f>
        <v>0</v>
      </c>
      <c r="AG71" s="228"/>
      <c r="AH71" s="228">
        <f>COUNTIF($J71:$AC71,"●")</f>
        <v>4</v>
      </c>
      <c r="AI71" s="229"/>
      <c r="AJ71" s="250">
        <f>AD71*3+AF71</f>
        <v>0</v>
      </c>
      <c r="AK71" s="251"/>
      <c r="AL71" s="252"/>
      <c r="AM71" s="253">
        <f>K71+O71+S71+W71+AA71</f>
        <v>1</v>
      </c>
      <c r="AN71" s="253"/>
      <c r="AO71" s="253">
        <f>M71+Q71+U71+Y71+AC71</f>
        <v>8</v>
      </c>
      <c r="AP71" s="254"/>
      <c r="AQ71" s="186">
        <f>AM71-AO71</f>
        <v>-7</v>
      </c>
      <c r="AR71" s="187"/>
      <c r="AS71" s="181"/>
      <c r="AT71" s="247">
        <v>5</v>
      </c>
      <c r="AU71" s="248"/>
      <c r="AV71" s="248"/>
      <c r="AW71" s="249"/>
      <c r="AX71" s="242"/>
      <c r="AY71" s="243"/>
      <c r="AZ71" s="244"/>
      <c r="BA71" s="9"/>
      <c r="BB71" s="9"/>
      <c r="BC71" s="9"/>
      <c r="BD71" s="9"/>
      <c r="BE71" s="9"/>
      <c r="BF71" s="10"/>
    </row>
    <row r="72" spans="1:58" s="12" customFormat="1" ht="19.5" customHeight="1">
      <c r="A72" s="37"/>
      <c r="B72" s="37"/>
      <c r="C72" s="37"/>
      <c r="D72" s="37"/>
      <c r="E72" s="37"/>
      <c r="F72" s="37"/>
      <c r="G72" s="37"/>
      <c r="H72" s="37"/>
      <c r="I72" s="37"/>
      <c r="J72" s="34"/>
      <c r="K72" s="35"/>
      <c r="L72" s="35"/>
      <c r="M72" s="35"/>
      <c r="N72" s="34"/>
      <c r="O72" s="35"/>
      <c r="P72" s="35"/>
      <c r="Q72" s="35"/>
      <c r="R72" s="34"/>
      <c r="S72" s="35"/>
      <c r="T72" s="35"/>
      <c r="U72" s="35"/>
      <c r="V72" s="34"/>
      <c r="W72" s="35"/>
      <c r="X72" s="35"/>
      <c r="Y72" s="35"/>
      <c r="Z72" s="28"/>
      <c r="AA72" s="35"/>
      <c r="AB72" s="35"/>
      <c r="AC72" s="35"/>
      <c r="AD72" s="7"/>
      <c r="AE72" s="7"/>
      <c r="AF72" s="7"/>
      <c r="AG72" s="7"/>
      <c r="AH72" s="7"/>
      <c r="AI72" s="7"/>
      <c r="AJ72" s="7"/>
      <c r="AK72" s="7"/>
      <c r="AL72" s="7"/>
      <c r="AM72" s="38"/>
      <c r="AN72" s="38"/>
      <c r="AO72" s="38"/>
      <c r="AP72" s="38"/>
      <c r="AQ72" s="38"/>
      <c r="AR72" s="38"/>
      <c r="AS72" s="38"/>
      <c r="AT72" s="36"/>
      <c r="AU72" s="36"/>
      <c r="AV72" s="36"/>
      <c r="AW72" s="36"/>
      <c r="AX72" s="36"/>
      <c r="AY72" s="36"/>
      <c r="AZ72" s="36"/>
      <c r="BA72" s="9"/>
      <c r="BB72" s="9"/>
      <c r="BC72" s="9"/>
      <c r="BD72" s="9"/>
      <c r="BE72" s="9"/>
      <c r="BF72" s="10"/>
    </row>
    <row r="73" spans="1:39" ht="18.75" customHeight="1" thickBot="1">
      <c r="A73" s="274" t="s">
        <v>24</v>
      </c>
      <c r="B73" s="274"/>
      <c r="C73" s="274"/>
      <c r="D73" s="274"/>
      <c r="E73" s="274"/>
      <c r="F73" s="274"/>
      <c r="G73" s="274"/>
      <c r="H73" s="274"/>
      <c r="I73" s="274"/>
      <c r="J73" s="274"/>
      <c r="K73" s="274"/>
      <c r="L73" s="274"/>
      <c r="M73" s="274"/>
      <c r="N73" s="274"/>
      <c r="O73" s="274"/>
      <c r="P73" s="274"/>
      <c r="Q73" s="14"/>
      <c r="R73" s="14"/>
      <c r="S73" s="14"/>
      <c r="T73" s="14"/>
      <c r="U73" s="14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</row>
    <row r="74" spans="1:57" ht="18.75" customHeight="1" thickBot="1">
      <c r="A74" s="232" t="s">
        <v>0</v>
      </c>
      <c r="B74" s="233"/>
      <c r="C74" s="233"/>
      <c r="D74" s="233"/>
      <c r="E74" s="233"/>
      <c r="F74" s="233"/>
      <c r="G74" s="233"/>
      <c r="H74" s="233"/>
      <c r="I74" s="233"/>
      <c r="J74" s="234"/>
      <c r="K74" s="272" t="s">
        <v>90</v>
      </c>
      <c r="L74" s="273"/>
      <c r="M74" s="273"/>
      <c r="N74" s="273"/>
      <c r="O74" s="273"/>
      <c r="P74" s="273"/>
      <c r="Q74" s="273"/>
      <c r="R74" s="273"/>
      <c r="S74" s="273"/>
      <c r="T74" s="273"/>
      <c r="U74" s="273"/>
      <c r="V74" s="273"/>
      <c r="W74" s="273"/>
      <c r="X74" s="273"/>
      <c r="Y74" s="273"/>
      <c r="Z74" s="273"/>
      <c r="AA74" s="273"/>
      <c r="AB74" s="273"/>
      <c r="AC74" s="273"/>
      <c r="AD74" s="273"/>
      <c r="AE74" s="273"/>
      <c r="AF74" s="273"/>
      <c r="AG74" s="273"/>
      <c r="AH74" s="273"/>
      <c r="AI74" s="273"/>
      <c r="AJ74" s="273"/>
      <c r="AK74" s="273"/>
      <c r="AL74" s="273"/>
      <c r="AM74" s="273"/>
      <c r="AN74" s="273"/>
      <c r="AO74" s="273"/>
      <c r="AP74" s="273"/>
      <c r="AQ74" s="273"/>
      <c r="AR74" s="273"/>
      <c r="AS74" s="273"/>
      <c r="AT74" s="273"/>
      <c r="AU74" s="273"/>
      <c r="AV74" s="273"/>
      <c r="AW74" s="273"/>
      <c r="AX74" s="273"/>
      <c r="AY74" s="273"/>
      <c r="AZ74" s="273"/>
      <c r="BA74" s="273"/>
      <c r="BB74" s="17"/>
      <c r="BC74" s="17"/>
      <c r="BD74" s="17"/>
      <c r="BE74" s="17"/>
    </row>
    <row r="75" spans="1:53" ht="18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  <c r="Z75" s="56"/>
      <c r="AA75" s="56"/>
      <c r="AB75" s="56"/>
      <c r="AC75" s="56"/>
      <c r="AD75" s="56"/>
      <c r="AE75" s="56"/>
      <c r="AF75" s="56"/>
      <c r="AG75" s="56"/>
      <c r="AH75" s="56"/>
      <c r="AI75" s="56"/>
      <c r="AJ75" s="56"/>
      <c r="AK75" s="56"/>
      <c r="AL75" s="56"/>
      <c r="AM75" s="56"/>
      <c r="AN75" s="56"/>
      <c r="AO75" s="56"/>
      <c r="AP75" s="56"/>
      <c r="AQ75" s="56"/>
      <c r="AR75" s="56"/>
      <c r="AS75" s="56"/>
      <c r="AT75" s="56"/>
      <c r="AU75" s="56"/>
      <c r="AV75" s="56"/>
      <c r="AW75" s="56"/>
      <c r="AX75" s="56"/>
      <c r="AY75" s="56"/>
      <c r="AZ75" s="56"/>
      <c r="BA75" s="56"/>
    </row>
    <row r="76" spans="1:57" ht="18.75" customHeight="1">
      <c r="A76" s="3"/>
      <c r="B76" s="3"/>
      <c r="C76" s="3"/>
      <c r="D76" s="3"/>
      <c r="E76" s="3"/>
      <c r="F76" s="3"/>
      <c r="G76" s="3"/>
      <c r="H76" s="3"/>
      <c r="I76" s="3"/>
      <c r="J76" s="193" t="s">
        <v>91</v>
      </c>
      <c r="K76" s="189"/>
      <c r="L76" s="189"/>
      <c r="M76" s="189"/>
      <c r="N76" s="190"/>
      <c r="O76" s="193" t="s">
        <v>92</v>
      </c>
      <c r="P76" s="189"/>
      <c r="Q76" s="189"/>
      <c r="R76" s="189"/>
      <c r="S76" s="190"/>
      <c r="T76" s="193" t="s">
        <v>93</v>
      </c>
      <c r="U76" s="189"/>
      <c r="V76" s="189"/>
      <c r="W76" s="189"/>
      <c r="X76" s="189"/>
      <c r="Y76" s="193" t="s">
        <v>94</v>
      </c>
      <c r="Z76" s="189"/>
      <c r="AA76" s="189"/>
      <c r="AB76" s="189"/>
      <c r="AC76" s="189"/>
      <c r="AD76" s="189"/>
      <c r="AE76" s="189"/>
      <c r="AF76" s="190"/>
      <c r="AG76" s="193" t="s">
        <v>93</v>
      </c>
      <c r="AH76" s="189"/>
      <c r="AI76" s="189"/>
      <c r="AJ76" s="189"/>
      <c r="AK76" s="189"/>
      <c r="AL76" s="193" t="s">
        <v>92</v>
      </c>
      <c r="AM76" s="189"/>
      <c r="AN76" s="189"/>
      <c r="AO76" s="189"/>
      <c r="AP76" s="190"/>
      <c r="AQ76" s="193" t="s">
        <v>91</v>
      </c>
      <c r="AR76" s="189"/>
      <c r="AS76" s="189"/>
      <c r="AT76" s="189"/>
      <c r="AU76" s="190"/>
      <c r="AV76" s="3"/>
      <c r="AW76" s="3"/>
      <c r="AX76" s="3"/>
      <c r="AY76" s="3"/>
      <c r="AZ76" s="3"/>
      <c r="BA76" s="3"/>
      <c r="BB76" s="3"/>
      <c r="BC76" s="3"/>
      <c r="BD76" s="3"/>
      <c r="BE76" s="3"/>
    </row>
    <row r="77" spans="1:57" ht="18.75" customHeight="1">
      <c r="A77" s="3"/>
      <c r="B77" s="3"/>
      <c r="C77" s="3"/>
      <c r="D77" s="3"/>
      <c r="E77" s="3"/>
      <c r="F77" s="3"/>
      <c r="G77" s="3"/>
      <c r="H77" s="3"/>
      <c r="I77" s="3"/>
      <c r="J77" s="188" t="s">
        <v>119</v>
      </c>
      <c r="K77" s="189"/>
      <c r="L77" s="189"/>
      <c r="M77" s="189"/>
      <c r="N77" s="190"/>
      <c r="O77" s="188" t="s">
        <v>115</v>
      </c>
      <c r="P77" s="189"/>
      <c r="Q77" s="189"/>
      <c r="R77" s="189"/>
      <c r="S77" s="190"/>
      <c r="T77" s="193" t="s">
        <v>116</v>
      </c>
      <c r="U77" s="189"/>
      <c r="V77" s="189"/>
      <c r="W77" s="189"/>
      <c r="X77" s="189"/>
      <c r="Y77" s="188" t="s">
        <v>117</v>
      </c>
      <c r="Z77" s="189"/>
      <c r="AA77" s="189"/>
      <c r="AB77" s="189"/>
      <c r="AC77" s="189"/>
      <c r="AD77" s="189"/>
      <c r="AE77" s="189"/>
      <c r="AF77" s="190"/>
      <c r="AG77" s="193" t="s">
        <v>116</v>
      </c>
      <c r="AH77" s="189"/>
      <c r="AI77" s="189"/>
      <c r="AJ77" s="189"/>
      <c r="AK77" s="189"/>
      <c r="AL77" s="188" t="s">
        <v>118</v>
      </c>
      <c r="AM77" s="189"/>
      <c r="AN77" s="189"/>
      <c r="AO77" s="189"/>
      <c r="AP77" s="190"/>
      <c r="AQ77" s="188" t="s">
        <v>119</v>
      </c>
      <c r="AR77" s="189"/>
      <c r="AS77" s="189"/>
      <c r="AT77" s="189"/>
      <c r="AU77" s="190"/>
      <c r="AV77" s="3"/>
      <c r="AW77" s="3"/>
      <c r="AX77" s="3"/>
      <c r="AY77" s="3"/>
      <c r="AZ77" s="3"/>
      <c r="BA77" s="3"/>
      <c r="BB77" s="3"/>
      <c r="BC77" s="3"/>
      <c r="BD77" s="3"/>
      <c r="BE77" s="3"/>
    </row>
    <row r="78" spans="1:57" ht="14.2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9"/>
      <c r="L78" s="20"/>
      <c r="M78" s="20"/>
      <c r="N78" s="18"/>
      <c r="O78" s="18"/>
      <c r="P78" s="18"/>
      <c r="Q78" s="21"/>
      <c r="R78" s="22"/>
      <c r="S78" s="22"/>
      <c r="T78" s="18"/>
      <c r="U78" s="18"/>
      <c r="V78" s="18"/>
      <c r="W78" s="18"/>
      <c r="X78" s="18"/>
      <c r="Y78" s="293" t="s">
        <v>120</v>
      </c>
      <c r="Z78" s="293"/>
      <c r="AA78" s="293"/>
      <c r="AB78" s="292" t="s">
        <v>121</v>
      </c>
      <c r="AC78" s="292"/>
      <c r="AD78" s="292"/>
      <c r="AE78" s="292"/>
      <c r="AF78" s="292"/>
      <c r="AG78" s="305" t="s">
        <v>138</v>
      </c>
      <c r="AH78" s="305"/>
      <c r="AI78" s="305"/>
      <c r="AJ78" s="305"/>
      <c r="AK78" s="305"/>
      <c r="AL78" s="305"/>
      <c r="AM78" s="305"/>
      <c r="AN78" s="305"/>
      <c r="AO78" s="305"/>
      <c r="AP78" s="305"/>
      <c r="AQ78" s="18"/>
      <c r="AR78" s="18"/>
      <c r="AS78" s="19"/>
      <c r="AT78" s="20"/>
      <c r="AU78" s="20"/>
      <c r="AV78" s="20"/>
      <c r="AW78" s="18"/>
      <c r="AX78" s="18"/>
      <c r="AY78" s="18"/>
      <c r="AZ78" s="18"/>
      <c r="BA78" s="18"/>
      <c r="BB78" s="18"/>
      <c r="BC78" s="18"/>
      <c r="BD78" s="18"/>
      <c r="BE78" s="3"/>
    </row>
    <row r="79" spans="1:57" ht="14.25" customHeight="1" thickBot="1">
      <c r="A79" s="295" t="s">
        <v>8</v>
      </c>
      <c r="B79" s="295"/>
      <c r="C79" s="296"/>
      <c r="D79" s="275" t="s">
        <v>44</v>
      </c>
      <c r="E79" s="276"/>
      <c r="F79" s="276"/>
      <c r="G79" s="276"/>
      <c r="H79" s="276"/>
      <c r="I79" s="277"/>
      <c r="J79" s="41"/>
      <c r="K79" s="41"/>
      <c r="L79" s="41"/>
      <c r="M79" s="41"/>
      <c r="N79" s="41"/>
      <c r="O79" s="42"/>
      <c r="P79" s="42"/>
      <c r="Q79" s="43"/>
      <c r="R79" s="43"/>
      <c r="S79" s="43"/>
      <c r="T79" s="43"/>
      <c r="U79" s="43"/>
      <c r="V79" s="43"/>
      <c r="W79" s="43"/>
      <c r="X79" s="43"/>
      <c r="Y79" s="293"/>
      <c r="Z79" s="293"/>
      <c r="AA79" s="293"/>
      <c r="AB79" s="292"/>
      <c r="AC79" s="292"/>
      <c r="AD79" s="292"/>
      <c r="AE79" s="292"/>
      <c r="AF79" s="292"/>
      <c r="AG79" s="305"/>
      <c r="AH79" s="305"/>
      <c r="AI79" s="305"/>
      <c r="AJ79" s="305"/>
      <c r="AK79" s="305"/>
      <c r="AL79" s="305"/>
      <c r="AM79" s="305"/>
      <c r="AN79" s="305"/>
      <c r="AO79" s="305"/>
      <c r="AP79" s="305"/>
      <c r="AQ79" s="41"/>
      <c r="AR79" s="41"/>
      <c r="AS79" s="41"/>
      <c r="AT79" s="41"/>
      <c r="AU79" s="41"/>
      <c r="AV79" s="281" t="s">
        <v>55</v>
      </c>
      <c r="AW79" s="282"/>
      <c r="AX79" s="282"/>
      <c r="AY79" s="282"/>
      <c r="AZ79" s="282"/>
      <c r="BA79" s="283"/>
      <c r="BB79" s="287" t="s">
        <v>20</v>
      </c>
      <c r="BC79" s="288"/>
      <c r="BD79" s="288"/>
      <c r="BE79" s="13"/>
    </row>
    <row r="80" spans="1:57" ht="14.25" customHeight="1" thickTop="1">
      <c r="A80" s="295"/>
      <c r="B80" s="295"/>
      <c r="C80" s="296"/>
      <c r="D80" s="278"/>
      <c r="E80" s="279"/>
      <c r="F80" s="279"/>
      <c r="G80" s="279"/>
      <c r="H80" s="279"/>
      <c r="I80" s="280"/>
      <c r="J80" s="86"/>
      <c r="K80" s="87"/>
      <c r="L80" s="87"/>
      <c r="M80" s="88"/>
      <c r="N80" s="89"/>
      <c r="O80" s="90"/>
      <c r="P80" s="90"/>
      <c r="Q80" s="43"/>
      <c r="R80" s="43"/>
      <c r="S80" s="43"/>
      <c r="T80" s="43"/>
      <c r="U80" s="43"/>
      <c r="V80" s="43"/>
      <c r="W80" s="43"/>
      <c r="X80" s="43"/>
      <c r="Y80" s="304" t="s">
        <v>122</v>
      </c>
      <c r="Z80" s="304"/>
      <c r="AA80" s="304"/>
      <c r="AB80" s="292" t="s">
        <v>123</v>
      </c>
      <c r="AC80" s="292"/>
      <c r="AD80" s="292"/>
      <c r="AE80" s="292"/>
      <c r="AF80" s="292"/>
      <c r="AG80" s="43"/>
      <c r="AH80" s="43"/>
      <c r="AI80" s="43"/>
      <c r="AJ80" s="43"/>
      <c r="AK80" s="43"/>
      <c r="AL80" s="43"/>
      <c r="AM80" s="91"/>
      <c r="AN80" s="91"/>
      <c r="AO80" s="90"/>
      <c r="AP80" s="92"/>
      <c r="AQ80" s="46"/>
      <c r="AR80" s="44"/>
      <c r="AS80" s="93"/>
      <c r="AT80" s="93"/>
      <c r="AU80" s="93"/>
      <c r="AV80" s="284"/>
      <c r="AW80" s="285"/>
      <c r="AX80" s="285"/>
      <c r="AY80" s="285"/>
      <c r="AZ80" s="285"/>
      <c r="BA80" s="286"/>
      <c r="BB80" s="289"/>
      <c r="BC80" s="288"/>
      <c r="BD80" s="288"/>
      <c r="BE80" s="13"/>
    </row>
    <row r="81" spans="1:57" ht="14.25" customHeight="1" thickBot="1">
      <c r="A81" s="41"/>
      <c r="B81" s="41"/>
      <c r="C81" s="41"/>
      <c r="D81" s="85"/>
      <c r="E81" s="85"/>
      <c r="F81" s="85"/>
      <c r="G81" s="85"/>
      <c r="H81" s="85"/>
      <c r="I81" s="85"/>
      <c r="J81" s="94"/>
      <c r="K81" s="94"/>
      <c r="L81" s="95"/>
      <c r="M81" s="94"/>
      <c r="N81" s="96"/>
      <c r="O81" s="90">
        <v>5</v>
      </c>
      <c r="P81" s="90"/>
      <c r="Q81" s="43"/>
      <c r="R81" s="43"/>
      <c r="S81" s="43"/>
      <c r="T81" s="42"/>
      <c r="U81" s="42"/>
      <c r="V81" s="43"/>
      <c r="W81" s="43"/>
      <c r="X81" s="43"/>
      <c r="Y81" s="304"/>
      <c r="Z81" s="304"/>
      <c r="AA81" s="304"/>
      <c r="AB81" s="292"/>
      <c r="AC81" s="292"/>
      <c r="AD81" s="292"/>
      <c r="AE81" s="292"/>
      <c r="AF81" s="292"/>
      <c r="AG81" s="43"/>
      <c r="AH81" s="43"/>
      <c r="AI81" s="43"/>
      <c r="AJ81" s="42"/>
      <c r="AK81" s="42"/>
      <c r="AL81" s="43"/>
      <c r="AM81" s="91"/>
      <c r="AN81" s="91"/>
      <c r="AO81" s="90"/>
      <c r="AP81" s="92">
        <v>0</v>
      </c>
      <c r="AQ81" s="97"/>
      <c r="AR81" s="98"/>
      <c r="AS81" s="98"/>
      <c r="AT81" s="23"/>
      <c r="AU81" s="23"/>
      <c r="AV81" s="85"/>
      <c r="AW81" s="85"/>
      <c r="AX81" s="85"/>
      <c r="AY81" s="85"/>
      <c r="AZ81" s="85"/>
      <c r="BA81" s="85"/>
      <c r="BB81" s="41"/>
      <c r="BC81" s="41"/>
      <c r="BD81" s="41"/>
      <c r="BE81" s="3"/>
    </row>
    <row r="82" spans="1:57" ht="14.25" customHeight="1" thickTop="1">
      <c r="A82" s="41"/>
      <c r="B82" s="41"/>
      <c r="C82" s="41"/>
      <c r="D82" s="85"/>
      <c r="E82" s="85"/>
      <c r="F82" s="85"/>
      <c r="G82" s="85"/>
      <c r="H82" s="85"/>
      <c r="I82" s="85"/>
      <c r="J82" s="99"/>
      <c r="K82" s="94"/>
      <c r="L82" s="94"/>
      <c r="M82" s="94"/>
      <c r="N82" s="100"/>
      <c r="O82" s="101">
        <v>0</v>
      </c>
      <c r="P82" s="102"/>
      <c r="Q82" s="103"/>
      <c r="R82" s="103"/>
      <c r="S82" s="103"/>
      <c r="T82" s="149"/>
      <c r="U82" s="42"/>
      <c r="V82" s="43"/>
      <c r="W82" s="43"/>
      <c r="X82" s="43"/>
      <c r="Y82" s="294" t="s">
        <v>124</v>
      </c>
      <c r="Z82" s="294"/>
      <c r="AA82" s="294"/>
      <c r="AB82" s="292" t="s">
        <v>125</v>
      </c>
      <c r="AC82" s="292"/>
      <c r="AD82" s="292"/>
      <c r="AE82" s="292"/>
      <c r="AF82" s="292"/>
      <c r="AG82" s="43"/>
      <c r="AH82" s="43"/>
      <c r="AI82" s="43"/>
      <c r="AJ82" s="42"/>
      <c r="AK82" s="136"/>
      <c r="AL82" s="103"/>
      <c r="AM82" s="105"/>
      <c r="AN82" s="105"/>
      <c r="AO82" s="102"/>
      <c r="AP82" s="102">
        <v>4</v>
      </c>
      <c r="AQ82" s="106"/>
      <c r="AR82" s="98"/>
      <c r="AS82" s="98"/>
      <c r="AT82" s="107"/>
      <c r="AU82" s="107"/>
      <c r="AV82" s="85"/>
      <c r="AW82" s="85"/>
      <c r="AX82" s="85"/>
      <c r="AY82" s="85"/>
      <c r="AZ82" s="85"/>
      <c r="BA82" s="85"/>
      <c r="BB82" s="41"/>
      <c r="BC82" s="41"/>
      <c r="BD82" s="41"/>
      <c r="BE82" s="3"/>
    </row>
    <row r="83" spans="1:57" ht="14.25" customHeight="1" thickBot="1">
      <c r="A83" s="290" t="s">
        <v>13</v>
      </c>
      <c r="B83" s="290"/>
      <c r="C83" s="291"/>
      <c r="D83" s="281" t="s">
        <v>97</v>
      </c>
      <c r="E83" s="282"/>
      <c r="F83" s="282"/>
      <c r="G83" s="282"/>
      <c r="H83" s="282"/>
      <c r="I83" s="283"/>
      <c r="J83" s="108"/>
      <c r="K83" s="108"/>
      <c r="L83" s="108"/>
      <c r="M83" s="48"/>
      <c r="N83" s="49"/>
      <c r="O83" s="109"/>
      <c r="P83" s="90"/>
      <c r="Q83" s="42"/>
      <c r="R83" s="42"/>
      <c r="S83" s="43"/>
      <c r="T83" s="150"/>
      <c r="U83" s="43"/>
      <c r="V83" s="43"/>
      <c r="W83" s="43"/>
      <c r="X83" s="43"/>
      <c r="Y83" s="294"/>
      <c r="Z83" s="294"/>
      <c r="AA83" s="294"/>
      <c r="AB83" s="292"/>
      <c r="AC83" s="292"/>
      <c r="AD83" s="292"/>
      <c r="AE83" s="292"/>
      <c r="AF83" s="292"/>
      <c r="AG83" s="43"/>
      <c r="AH83" s="43"/>
      <c r="AI83" s="43"/>
      <c r="AJ83" s="43"/>
      <c r="AK83" s="137"/>
      <c r="AL83" s="43"/>
      <c r="AM83" s="91"/>
      <c r="AN83" s="91"/>
      <c r="AO83" s="90"/>
      <c r="AP83" s="90"/>
      <c r="AQ83" s="110"/>
      <c r="AR83" s="111"/>
      <c r="AS83" s="112"/>
      <c r="AT83" s="112"/>
      <c r="AU83" s="112"/>
      <c r="AV83" s="275" t="s">
        <v>63</v>
      </c>
      <c r="AW83" s="276"/>
      <c r="AX83" s="276"/>
      <c r="AY83" s="276"/>
      <c r="AZ83" s="276"/>
      <c r="BA83" s="277"/>
      <c r="BB83" s="287" t="s">
        <v>15</v>
      </c>
      <c r="BC83" s="288"/>
      <c r="BD83" s="288"/>
      <c r="BE83" s="4"/>
    </row>
    <row r="84" spans="1:57" ht="14.25" customHeight="1" thickTop="1">
      <c r="A84" s="290"/>
      <c r="B84" s="290"/>
      <c r="C84" s="291"/>
      <c r="D84" s="284"/>
      <c r="E84" s="285"/>
      <c r="F84" s="285"/>
      <c r="G84" s="285"/>
      <c r="H84" s="285"/>
      <c r="I84" s="286"/>
      <c r="J84" s="43"/>
      <c r="K84" s="43"/>
      <c r="L84" s="43"/>
      <c r="M84" s="43"/>
      <c r="N84" s="43"/>
      <c r="O84" s="23"/>
      <c r="P84" s="23"/>
      <c r="Q84" s="23"/>
      <c r="R84" s="7"/>
      <c r="S84" s="7"/>
      <c r="T84" s="131"/>
      <c r="U84" s="90"/>
      <c r="V84" s="43"/>
      <c r="W84" s="43"/>
      <c r="X84" s="43"/>
      <c r="Y84" s="294"/>
      <c r="Z84" s="294"/>
      <c r="AA84" s="294"/>
      <c r="AB84" s="292" t="s">
        <v>126</v>
      </c>
      <c r="AC84" s="292"/>
      <c r="AD84" s="292"/>
      <c r="AE84" s="292"/>
      <c r="AF84" s="292"/>
      <c r="AG84" s="43"/>
      <c r="AH84" s="91"/>
      <c r="AI84" s="91"/>
      <c r="AJ84" s="90"/>
      <c r="AK84" s="138"/>
      <c r="AL84" s="43"/>
      <c r="AM84" s="7"/>
      <c r="AN84" s="23"/>
      <c r="AO84" s="23"/>
      <c r="AP84" s="23"/>
      <c r="AQ84" s="43"/>
      <c r="AR84" s="43"/>
      <c r="AS84" s="43"/>
      <c r="AT84" s="43"/>
      <c r="AU84" s="43"/>
      <c r="AV84" s="278"/>
      <c r="AW84" s="279"/>
      <c r="AX84" s="279"/>
      <c r="AY84" s="279"/>
      <c r="AZ84" s="279"/>
      <c r="BA84" s="280"/>
      <c r="BB84" s="289"/>
      <c r="BC84" s="288"/>
      <c r="BD84" s="288"/>
      <c r="BE84" s="4"/>
    </row>
    <row r="85" spans="1:57" ht="14.25" customHeight="1" thickBot="1">
      <c r="A85" s="41"/>
      <c r="B85" s="41"/>
      <c r="C85" s="41"/>
      <c r="D85" s="85"/>
      <c r="E85" s="85"/>
      <c r="F85" s="85"/>
      <c r="G85" s="85"/>
      <c r="H85" s="85"/>
      <c r="I85" s="85"/>
      <c r="J85" s="43"/>
      <c r="K85" s="43"/>
      <c r="L85" s="43"/>
      <c r="M85" s="43"/>
      <c r="N85" s="43"/>
      <c r="O85" s="23"/>
      <c r="P85" s="23"/>
      <c r="Q85" s="151"/>
      <c r="R85" s="151"/>
      <c r="S85" s="151"/>
      <c r="T85" s="152">
        <v>4</v>
      </c>
      <c r="U85" s="117"/>
      <c r="V85" s="111"/>
      <c r="W85" s="139"/>
      <c r="X85" s="139"/>
      <c r="Y85" s="294"/>
      <c r="Z85" s="294"/>
      <c r="AA85" s="294"/>
      <c r="AB85" s="292"/>
      <c r="AC85" s="292"/>
      <c r="AD85" s="292"/>
      <c r="AE85" s="292"/>
      <c r="AF85" s="292"/>
      <c r="AG85" s="139"/>
      <c r="AH85" s="140"/>
      <c r="AI85" s="140"/>
      <c r="AJ85" s="117"/>
      <c r="AK85" s="141">
        <v>3</v>
      </c>
      <c r="AL85" s="142"/>
      <c r="AM85" s="98"/>
      <c r="AN85" s="98"/>
      <c r="AO85" s="23"/>
      <c r="AP85" s="23"/>
      <c r="AQ85" s="43"/>
      <c r="AR85" s="43"/>
      <c r="AS85" s="43"/>
      <c r="AT85" s="43"/>
      <c r="AU85" s="43"/>
      <c r="AV85" s="85"/>
      <c r="AW85" s="85"/>
      <c r="AX85" s="85"/>
      <c r="AY85" s="85"/>
      <c r="AZ85" s="85"/>
      <c r="BA85" s="85"/>
      <c r="BB85" s="41"/>
      <c r="BC85" s="41"/>
      <c r="BD85" s="41"/>
      <c r="BE85" s="3"/>
    </row>
    <row r="86" spans="1:57" ht="14.25" customHeight="1" thickTop="1">
      <c r="A86" s="41"/>
      <c r="B86" s="41"/>
      <c r="C86" s="41"/>
      <c r="D86" s="85"/>
      <c r="E86" s="85"/>
      <c r="F86" s="85"/>
      <c r="G86" s="85"/>
      <c r="H86" s="85"/>
      <c r="I86" s="85"/>
      <c r="J86" s="43"/>
      <c r="K86" s="43"/>
      <c r="L86" s="43"/>
      <c r="M86" s="43"/>
      <c r="N86" s="43"/>
      <c r="O86" s="99"/>
      <c r="P86" s="99"/>
      <c r="Q86" s="151"/>
      <c r="R86" s="151"/>
      <c r="S86" s="153"/>
      <c r="T86" s="109">
        <v>1</v>
      </c>
      <c r="U86" s="90"/>
      <c r="V86" s="43"/>
      <c r="W86" s="42"/>
      <c r="X86" s="54"/>
      <c r="Y86" s="113"/>
      <c r="Z86" s="113"/>
      <c r="AA86" s="113"/>
      <c r="AB86" s="113"/>
      <c r="AC86" s="113"/>
      <c r="AD86" s="113"/>
      <c r="AE86" s="113"/>
      <c r="AF86" s="113"/>
      <c r="AG86" s="53"/>
      <c r="AH86" s="91"/>
      <c r="AI86" s="91"/>
      <c r="AJ86" s="90"/>
      <c r="AK86" s="92">
        <v>0</v>
      </c>
      <c r="AL86" s="98"/>
      <c r="AM86" s="98"/>
      <c r="AN86" s="98"/>
      <c r="AO86" s="107"/>
      <c r="AP86" s="107"/>
      <c r="AQ86" s="43"/>
      <c r="AR86" s="43"/>
      <c r="AS86" s="43"/>
      <c r="AT86" s="43"/>
      <c r="AU86" s="43"/>
      <c r="AV86" s="85"/>
      <c r="AW86" s="85"/>
      <c r="AX86" s="85"/>
      <c r="AY86" s="85"/>
      <c r="AZ86" s="85"/>
      <c r="BA86" s="85"/>
      <c r="BB86" s="41"/>
      <c r="BC86" s="41"/>
      <c r="BD86" s="41"/>
      <c r="BE86" s="3"/>
    </row>
    <row r="87" spans="1:57" ht="14.25" customHeight="1" thickBot="1">
      <c r="A87" s="290" t="s">
        <v>10</v>
      </c>
      <c r="B87" s="290"/>
      <c r="C87" s="291"/>
      <c r="D87" s="281" t="s">
        <v>70</v>
      </c>
      <c r="E87" s="282"/>
      <c r="F87" s="282"/>
      <c r="G87" s="282"/>
      <c r="H87" s="282"/>
      <c r="I87" s="283"/>
      <c r="J87" s="43"/>
      <c r="K87" s="43"/>
      <c r="L87" s="43"/>
      <c r="M87" s="43"/>
      <c r="N87" s="43"/>
      <c r="O87" s="99"/>
      <c r="P87" s="99"/>
      <c r="Q87" s="114"/>
      <c r="R87" s="42"/>
      <c r="S87" s="50"/>
      <c r="T87" s="109"/>
      <c r="U87" s="90"/>
      <c r="V87" s="43"/>
      <c r="W87" s="43"/>
      <c r="X87" s="50"/>
      <c r="Y87" s="43"/>
      <c r="Z87" s="43"/>
      <c r="AA87" s="43"/>
      <c r="AB87" s="43"/>
      <c r="AC87" s="43"/>
      <c r="AD87" s="43"/>
      <c r="AE87" s="43"/>
      <c r="AF87" s="43"/>
      <c r="AG87" s="47"/>
      <c r="AH87" s="91"/>
      <c r="AI87" s="91"/>
      <c r="AJ87" s="90"/>
      <c r="AK87" s="92"/>
      <c r="AL87" s="47"/>
      <c r="AM87" s="42"/>
      <c r="AN87" s="115"/>
      <c r="AO87" s="107"/>
      <c r="AP87" s="107"/>
      <c r="AQ87" s="43"/>
      <c r="AR87" s="43"/>
      <c r="AS87" s="43"/>
      <c r="AT87" s="43"/>
      <c r="AU87" s="43"/>
      <c r="AV87" s="281" t="s">
        <v>41</v>
      </c>
      <c r="AW87" s="282"/>
      <c r="AX87" s="282"/>
      <c r="AY87" s="282"/>
      <c r="AZ87" s="282"/>
      <c r="BA87" s="283"/>
      <c r="BB87" s="287" t="s">
        <v>19</v>
      </c>
      <c r="BC87" s="288"/>
      <c r="BD87" s="288"/>
      <c r="BE87" s="13"/>
    </row>
    <row r="88" spans="1:57" ht="14.25" customHeight="1" thickTop="1">
      <c r="A88" s="290"/>
      <c r="B88" s="290"/>
      <c r="C88" s="291"/>
      <c r="D88" s="284"/>
      <c r="E88" s="285"/>
      <c r="F88" s="285"/>
      <c r="G88" s="285"/>
      <c r="H88" s="285"/>
      <c r="I88" s="286"/>
      <c r="J88" s="86"/>
      <c r="K88" s="87"/>
      <c r="L88" s="87"/>
      <c r="M88" s="88"/>
      <c r="N88" s="89"/>
      <c r="O88" s="90"/>
      <c r="P88" s="90"/>
      <c r="Q88" s="43"/>
      <c r="R88" s="43"/>
      <c r="S88" s="50"/>
      <c r="T88" s="47"/>
      <c r="U88" s="43"/>
      <c r="V88" s="43"/>
      <c r="W88" s="43"/>
      <c r="X88" s="50"/>
      <c r="Y88" s="43"/>
      <c r="Z88" s="43"/>
      <c r="AA88" s="43"/>
      <c r="AB88" s="43"/>
      <c r="AC88" s="43"/>
      <c r="AD88" s="43"/>
      <c r="AE88" s="43"/>
      <c r="AF88" s="43"/>
      <c r="AG88" s="47"/>
      <c r="AH88" s="43"/>
      <c r="AI88" s="43"/>
      <c r="AJ88" s="43"/>
      <c r="AK88" s="43"/>
      <c r="AL88" s="47"/>
      <c r="AM88" s="43"/>
      <c r="AN88" s="43"/>
      <c r="AO88" s="90"/>
      <c r="AP88" s="90"/>
      <c r="AQ88" s="116"/>
      <c r="AR88" s="88"/>
      <c r="AS88" s="86"/>
      <c r="AT88" s="86"/>
      <c r="AU88" s="86"/>
      <c r="AV88" s="284"/>
      <c r="AW88" s="285"/>
      <c r="AX88" s="285"/>
      <c r="AY88" s="285"/>
      <c r="AZ88" s="285"/>
      <c r="BA88" s="286"/>
      <c r="BB88" s="289"/>
      <c r="BC88" s="288"/>
      <c r="BD88" s="288"/>
      <c r="BE88" s="13"/>
    </row>
    <row r="89" spans="1:57" ht="14.25" customHeight="1" thickBot="1">
      <c r="A89" s="41"/>
      <c r="B89" s="41"/>
      <c r="C89" s="41"/>
      <c r="D89" s="85"/>
      <c r="E89" s="85"/>
      <c r="F89" s="85"/>
      <c r="G89" s="85"/>
      <c r="H89" s="85"/>
      <c r="I89" s="85"/>
      <c r="J89" s="94"/>
      <c r="K89" s="94"/>
      <c r="L89" s="95"/>
      <c r="M89" s="94"/>
      <c r="N89" s="96"/>
      <c r="O89" s="117">
        <v>4</v>
      </c>
      <c r="P89" s="117"/>
      <c r="Q89" s="111"/>
      <c r="R89" s="111"/>
      <c r="S89" s="118"/>
      <c r="T89" s="53"/>
      <c r="U89" s="42"/>
      <c r="V89" s="43"/>
      <c r="W89" s="43"/>
      <c r="X89" s="50"/>
      <c r="Y89" s="43"/>
      <c r="Z89" s="43"/>
      <c r="AA89" s="43"/>
      <c r="AB89" s="43"/>
      <c r="AC89" s="150"/>
      <c r="AD89" s="43"/>
      <c r="AE89" s="43"/>
      <c r="AF89" s="43"/>
      <c r="AG89" s="47"/>
      <c r="AH89" s="43"/>
      <c r="AI89" s="43"/>
      <c r="AJ89" s="42"/>
      <c r="AK89" s="42"/>
      <c r="AL89" s="119"/>
      <c r="AM89" s="111"/>
      <c r="AN89" s="111"/>
      <c r="AO89" s="117"/>
      <c r="AP89" s="117">
        <v>2</v>
      </c>
      <c r="AQ89" s="120"/>
      <c r="AR89" s="121"/>
      <c r="AS89" s="121"/>
      <c r="AT89" s="23"/>
      <c r="AU89" s="23"/>
      <c r="AV89" s="85"/>
      <c r="AW89" s="85"/>
      <c r="AX89" s="85"/>
      <c r="AY89" s="85"/>
      <c r="AZ89" s="85"/>
      <c r="BA89" s="85"/>
      <c r="BB89" s="41"/>
      <c r="BC89" s="41"/>
      <c r="BD89" s="41"/>
      <c r="BE89" s="3"/>
    </row>
    <row r="90" spans="1:57" ht="14.25" customHeight="1" thickTop="1">
      <c r="A90" s="41"/>
      <c r="B90" s="41"/>
      <c r="C90" s="41"/>
      <c r="D90" s="85"/>
      <c r="E90" s="85"/>
      <c r="F90" s="85"/>
      <c r="G90" s="85"/>
      <c r="H90" s="85"/>
      <c r="I90" s="85"/>
      <c r="J90" s="107"/>
      <c r="K90" s="107"/>
      <c r="L90" s="94"/>
      <c r="M90" s="94"/>
      <c r="N90" s="100"/>
      <c r="O90" s="109">
        <v>3</v>
      </c>
      <c r="P90" s="90"/>
      <c r="Q90" s="43"/>
      <c r="R90" s="43"/>
      <c r="S90" s="43"/>
      <c r="T90" s="42"/>
      <c r="U90" s="42"/>
      <c r="V90" s="43"/>
      <c r="W90" s="43"/>
      <c r="X90" s="50"/>
      <c r="Y90" s="43"/>
      <c r="Z90" s="43"/>
      <c r="AA90" s="43"/>
      <c r="AB90" s="43"/>
      <c r="AC90" s="150"/>
      <c r="AD90" s="43"/>
      <c r="AE90" s="43"/>
      <c r="AF90" s="43"/>
      <c r="AG90" s="47"/>
      <c r="AH90" s="43"/>
      <c r="AI90" s="43"/>
      <c r="AJ90" s="42"/>
      <c r="AK90" s="42"/>
      <c r="AL90" s="43"/>
      <c r="AM90" s="43"/>
      <c r="AN90" s="43"/>
      <c r="AO90" s="90"/>
      <c r="AP90" s="92">
        <v>0</v>
      </c>
      <c r="AQ90" s="122"/>
      <c r="AR90" s="121"/>
      <c r="AS90" s="121"/>
      <c r="AT90" s="107"/>
      <c r="AU90" s="107"/>
      <c r="AV90" s="85"/>
      <c r="AW90" s="85"/>
      <c r="AX90" s="85"/>
      <c r="AY90" s="85"/>
      <c r="AZ90" s="85"/>
      <c r="BA90" s="85"/>
      <c r="BB90" s="41"/>
      <c r="BC90" s="41"/>
      <c r="BD90" s="41"/>
      <c r="BE90" s="3"/>
    </row>
    <row r="91" spans="1:57" ht="14.25" customHeight="1">
      <c r="A91" s="290" t="s">
        <v>12</v>
      </c>
      <c r="B91" s="290"/>
      <c r="C91" s="291"/>
      <c r="D91" s="281" t="s">
        <v>64</v>
      </c>
      <c r="E91" s="282"/>
      <c r="F91" s="282"/>
      <c r="G91" s="282"/>
      <c r="H91" s="282"/>
      <c r="I91" s="283"/>
      <c r="J91" s="123"/>
      <c r="K91" s="123"/>
      <c r="L91" s="123"/>
      <c r="M91" s="48"/>
      <c r="N91" s="49"/>
      <c r="O91" s="109"/>
      <c r="P91" s="90"/>
      <c r="Q91" s="42"/>
      <c r="R91" s="42"/>
      <c r="S91" s="43"/>
      <c r="T91" s="43"/>
      <c r="U91" s="43"/>
      <c r="V91" s="42"/>
      <c r="W91" s="42"/>
      <c r="X91" s="54"/>
      <c r="Y91" s="43"/>
      <c r="Z91" s="43"/>
      <c r="AA91" s="43"/>
      <c r="AB91" s="43"/>
      <c r="AC91" s="150"/>
      <c r="AD91" s="43"/>
      <c r="AE91" s="43"/>
      <c r="AF91" s="43"/>
      <c r="AG91" s="53"/>
      <c r="AH91" s="42"/>
      <c r="AI91" s="42"/>
      <c r="AJ91" s="43"/>
      <c r="AK91" s="43"/>
      <c r="AL91" s="43"/>
      <c r="AM91" s="42"/>
      <c r="AN91" s="42"/>
      <c r="AO91" s="90"/>
      <c r="AP91" s="92"/>
      <c r="AQ91" s="51"/>
      <c r="AR91" s="52"/>
      <c r="AS91" s="123"/>
      <c r="AT91" s="123"/>
      <c r="AU91" s="123"/>
      <c r="AV91" s="281" t="s">
        <v>52</v>
      </c>
      <c r="AW91" s="282"/>
      <c r="AX91" s="282"/>
      <c r="AY91" s="282"/>
      <c r="AZ91" s="282"/>
      <c r="BA91" s="283"/>
      <c r="BB91" s="287" t="s">
        <v>18</v>
      </c>
      <c r="BC91" s="288"/>
      <c r="BD91" s="288"/>
      <c r="BE91" s="13"/>
    </row>
    <row r="92" spans="1:57" ht="14.25" customHeight="1">
      <c r="A92" s="290"/>
      <c r="B92" s="290"/>
      <c r="C92" s="291"/>
      <c r="D92" s="284"/>
      <c r="E92" s="285"/>
      <c r="F92" s="285"/>
      <c r="G92" s="285"/>
      <c r="H92" s="285"/>
      <c r="I92" s="286"/>
      <c r="J92" s="43"/>
      <c r="K92" s="43"/>
      <c r="L92" s="43"/>
      <c r="M92" s="43"/>
      <c r="N92" s="43"/>
      <c r="O92" s="42"/>
      <c r="P92" s="42"/>
      <c r="Q92" s="43"/>
      <c r="R92" s="43"/>
      <c r="S92" s="43"/>
      <c r="T92" s="23"/>
      <c r="U92" s="113"/>
      <c r="V92" s="113"/>
      <c r="W92" s="42"/>
      <c r="X92" s="54"/>
      <c r="Y92" s="109"/>
      <c r="Z92" s="90"/>
      <c r="AA92" s="43"/>
      <c r="AB92" s="43"/>
      <c r="AC92" s="150"/>
      <c r="AD92" s="43"/>
      <c r="AE92" s="90"/>
      <c r="AF92" s="92"/>
      <c r="AG92" s="47"/>
      <c r="AH92" s="7"/>
      <c r="AI92" s="23"/>
      <c r="AJ92" s="113"/>
      <c r="AK92" s="113"/>
      <c r="AL92" s="43"/>
      <c r="AM92" s="42"/>
      <c r="AN92" s="42"/>
      <c r="AO92" s="42"/>
      <c r="AP92" s="42"/>
      <c r="AQ92" s="43"/>
      <c r="AR92" s="43"/>
      <c r="AS92" s="43"/>
      <c r="AT92" s="43"/>
      <c r="AU92" s="43"/>
      <c r="AV92" s="284"/>
      <c r="AW92" s="285"/>
      <c r="AX92" s="285"/>
      <c r="AY92" s="285"/>
      <c r="AZ92" s="285"/>
      <c r="BA92" s="286"/>
      <c r="BB92" s="289"/>
      <c r="BC92" s="288"/>
      <c r="BD92" s="288"/>
      <c r="BE92" s="13"/>
    </row>
    <row r="93" spans="1:57" ht="14.25" customHeight="1" thickBot="1">
      <c r="A93" s="41"/>
      <c r="B93" s="41"/>
      <c r="C93" s="41"/>
      <c r="D93" s="85"/>
      <c r="E93" s="85"/>
      <c r="F93" s="85"/>
      <c r="G93" s="85"/>
      <c r="H93" s="85"/>
      <c r="I93" s="85"/>
      <c r="J93" s="43"/>
      <c r="K93" s="43"/>
      <c r="L93" s="43"/>
      <c r="M93" s="43"/>
      <c r="N93" s="43"/>
      <c r="O93" s="43"/>
      <c r="P93" s="43"/>
      <c r="Q93" s="43"/>
      <c r="R93" s="43"/>
      <c r="S93" s="43"/>
      <c r="T93" s="113"/>
      <c r="U93" s="113"/>
      <c r="V93" s="154"/>
      <c r="W93" s="155"/>
      <c r="X93" s="156"/>
      <c r="Y93" s="109">
        <v>1</v>
      </c>
      <c r="Z93" s="164"/>
      <c r="AA93" s="55"/>
      <c r="AB93" s="165">
        <v>1</v>
      </c>
      <c r="AC93" s="166">
        <v>6</v>
      </c>
      <c r="AD93" s="111"/>
      <c r="AE93" s="90"/>
      <c r="AF93" s="92">
        <v>0</v>
      </c>
      <c r="AG93" s="157"/>
      <c r="AH93" s="158"/>
      <c r="AI93" s="158"/>
      <c r="AJ93" s="113"/>
      <c r="AK93" s="113"/>
      <c r="AL93" s="43"/>
      <c r="AM93" s="43"/>
      <c r="AN93" s="43"/>
      <c r="AO93" s="43"/>
      <c r="AP93" s="43"/>
      <c r="AQ93" s="43"/>
      <c r="AR93" s="43"/>
      <c r="AS93" s="43"/>
      <c r="AT93" s="43"/>
      <c r="AU93" s="43"/>
      <c r="AV93" s="85"/>
      <c r="AW93" s="85"/>
      <c r="AX93" s="85"/>
      <c r="AY93" s="85"/>
      <c r="AZ93" s="85"/>
      <c r="BA93" s="85"/>
      <c r="BB93" s="41"/>
      <c r="BC93" s="41"/>
      <c r="BD93" s="41"/>
      <c r="BE93" s="3"/>
    </row>
    <row r="94" spans="1:57" ht="14.25" customHeight="1" thickTop="1">
      <c r="A94" s="41"/>
      <c r="B94" s="41"/>
      <c r="C94" s="41"/>
      <c r="D94" s="85"/>
      <c r="E94" s="85"/>
      <c r="F94" s="85"/>
      <c r="G94" s="85"/>
      <c r="H94" s="85"/>
      <c r="I94" s="85"/>
      <c r="J94" s="43"/>
      <c r="K94" s="43"/>
      <c r="L94" s="43"/>
      <c r="M94" s="43"/>
      <c r="N94" s="43"/>
      <c r="O94" s="43"/>
      <c r="P94" s="43"/>
      <c r="Q94" s="43"/>
      <c r="R94" s="43"/>
      <c r="S94" s="43"/>
      <c r="T94" s="99"/>
      <c r="U94" s="113"/>
      <c r="V94" s="155"/>
      <c r="W94" s="155"/>
      <c r="X94" s="156"/>
      <c r="Y94" s="125">
        <v>2</v>
      </c>
      <c r="Z94" s="90"/>
      <c r="AA94" s="297" t="s">
        <v>22</v>
      </c>
      <c r="AB94" s="297"/>
      <c r="AC94" s="288"/>
      <c r="AD94" s="288"/>
      <c r="AE94" s="102"/>
      <c r="AF94" s="144">
        <v>1</v>
      </c>
      <c r="AG94" s="158"/>
      <c r="AH94" s="158"/>
      <c r="AI94" s="158"/>
      <c r="AJ94" s="107"/>
      <c r="AK94" s="107"/>
      <c r="AL94" s="43"/>
      <c r="AM94" s="43"/>
      <c r="AN94" s="43"/>
      <c r="AO94" s="43"/>
      <c r="AP94" s="43"/>
      <c r="AQ94" s="43"/>
      <c r="AR94" s="43"/>
      <c r="AS94" s="43"/>
      <c r="AT94" s="43"/>
      <c r="AU94" s="43"/>
      <c r="AV94" s="85"/>
      <c r="AW94" s="85"/>
      <c r="AX94" s="85"/>
      <c r="AY94" s="85"/>
      <c r="AZ94" s="85"/>
      <c r="BA94" s="85"/>
      <c r="BB94" s="41"/>
      <c r="BC94" s="41"/>
      <c r="BD94" s="41"/>
      <c r="BE94" s="3"/>
    </row>
    <row r="95" spans="1:57" ht="14.25" customHeight="1" thickBot="1">
      <c r="A95" s="290" t="s">
        <v>11</v>
      </c>
      <c r="B95" s="290"/>
      <c r="C95" s="291"/>
      <c r="D95" s="281" t="s">
        <v>46</v>
      </c>
      <c r="E95" s="282"/>
      <c r="F95" s="282"/>
      <c r="G95" s="282"/>
      <c r="H95" s="282"/>
      <c r="I95" s="283"/>
      <c r="J95" s="43"/>
      <c r="K95" s="43"/>
      <c r="L95" s="43"/>
      <c r="M95" s="43"/>
      <c r="N95" s="43"/>
      <c r="O95" s="42"/>
      <c r="P95" s="42"/>
      <c r="Q95" s="43"/>
      <c r="R95" s="43"/>
      <c r="S95" s="43"/>
      <c r="T95" s="113"/>
      <c r="U95" s="113"/>
      <c r="V95" s="159"/>
      <c r="W95" s="160"/>
      <c r="X95" s="161"/>
      <c r="Y95" s="131"/>
      <c r="Z95" s="90"/>
      <c r="AA95" s="288"/>
      <c r="AB95" s="288"/>
      <c r="AC95" s="288"/>
      <c r="AD95" s="288"/>
      <c r="AE95" s="90"/>
      <c r="AF95" s="138"/>
      <c r="AG95" s="162"/>
      <c r="AH95" s="163"/>
      <c r="AI95" s="163"/>
      <c r="AJ95" s="107"/>
      <c r="AK95" s="107"/>
      <c r="AL95" s="43"/>
      <c r="AM95" s="43"/>
      <c r="AN95" s="43"/>
      <c r="AO95" s="42"/>
      <c r="AP95" s="42"/>
      <c r="AQ95" s="43"/>
      <c r="AR95" s="43"/>
      <c r="AS95" s="43"/>
      <c r="AT95" s="43"/>
      <c r="AU95" s="43"/>
      <c r="AV95" s="281" t="s">
        <v>69</v>
      </c>
      <c r="AW95" s="282"/>
      <c r="AX95" s="282"/>
      <c r="AY95" s="282"/>
      <c r="AZ95" s="282"/>
      <c r="BA95" s="283"/>
      <c r="BB95" s="287" t="s">
        <v>17</v>
      </c>
      <c r="BC95" s="288"/>
      <c r="BD95" s="288"/>
      <c r="BE95" s="13"/>
    </row>
    <row r="96" spans="1:57" ht="14.25" customHeight="1" thickTop="1">
      <c r="A96" s="290"/>
      <c r="B96" s="290"/>
      <c r="C96" s="291"/>
      <c r="D96" s="284"/>
      <c r="E96" s="285"/>
      <c r="F96" s="285"/>
      <c r="G96" s="285"/>
      <c r="H96" s="285"/>
      <c r="I96" s="286"/>
      <c r="J96" s="93"/>
      <c r="K96" s="124"/>
      <c r="L96" s="124"/>
      <c r="M96" s="44"/>
      <c r="N96" s="45"/>
      <c r="O96" s="109"/>
      <c r="P96" s="90"/>
      <c r="Q96" s="43"/>
      <c r="R96" s="43"/>
      <c r="S96" s="43"/>
      <c r="T96" s="24"/>
      <c r="U96" s="24"/>
      <c r="V96" s="24"/>
      <c r="W96" s="24"/>
      <c r="X96" s="43"/>
      <c r="Y96" s="150"/>
      <c r="Z96" s="23"/>
      <c r="AA96" s="298"/>
      <c r="AB96" s="299"/>
      <c r="AC96" s="299"/>
      <c r="AD96" s="299"/>
      <c r="AE96" s="43"/>
      <c r="AF96" s="137"/>
      <c r="AG96" s="43"/>
      <c r="AH96" s="24"/>
      <c r="AI96" s="24"/>
      <c r="AJ96" s="24"/>
      <c r="AK96" s="24"/>
      <c r="AL96" s="43"/>
      <c r="AM96" s="43"/>
      <c r="AN96" s="43"/>
      <c r="AO96" s="90"/>
      <c r="AP96" s="90"/>
      <c r="AQ96" s="116"/>
      <c r="AR96" s="88"/>
      <c r="AS96" s="86"/>
      <c r="AT96" s="86"/>
      <c r="AU96" s="86"/>
      <c r="AV96" s="284"/>
      <c r="AW96" s="285"/>
      <c r="AX96" s="285"/>
      <c r="AY96" s="285"/>
      <c r="AZ96" s="285"/>
      <c r="BA96" s="286"/>
      <c r="BB96" s="289"/>
      <c r="BC96" s="288"/>
      <c r="BD96" s="288"/>
      <c r="BE96" s="13"/>
    </row>
    <row r="97" spans="1:57" ht="14.25" customHeight="1" thickBot="1">
      <c r="A97" s="41"/>
      <c r="B97" s="41"/>
      <c r="C97" s="41"/>
      <c r="D97" s="85"/>
      <c r="E97" s="85"/>
      <c r="F97" s="85"/>
      <c r="G97" s="85"/>
      <c r="H97" s="85"/>
      <c r="I97" s="85"/>
      <c r="J97" s="94"/>
      <c r="K97" s="94"/>
      <c r="L97" s="95"/>
      <c r="M97" s="300" t="s">
        <v>114</v>
      </c>
      <c r="N97" s="301"/>
      <c r="O97" s="109">
        <v>0</v>
      </c>
      <c r="P97" s="90"/>
      <c r="Q97" s="43"/>
      <c r="R97" s="43"/>
      <c r="S97" s="43"/>
      <c r="T97" s="7"/>
      <c r="U97" s="7"/>
      <c r="V97" s="7"/>
      <c r="W97" s="7"/>
      <c r="X97" s="43"/>
      <c r="Y97" s="150"/>
      <c r="Z97" s="23"/>
      <c r="AA97" s="299"/>
      <c r="AB97" s="299"/>
      <c r="AC97" s="299"/>
      <c r="AD97" s="299"/>
      <c r="AE97" s="7"/>
      <c r="AF97" s="137"/>
      <c r="AG97" s="43"/>
      <c r="AH97" s="43"/>
      <c r="AI97" s="43"/>
      <c r="AJ97" s="42"/>
      <c r="AK97" s="42"/>
      <c r="AL97" s="43"/>
      <c r="AM97" s="43"/>
      <c r="AN97" s="43"/>
      <c r="AO97" s="90"/>
      <c r="AP97" s="90">
        <v>3</v>
      </c>
      <c r="AQ97" s="120"/>
      <c r="AR97" s="121"/>
      <c r="AS97" s="121"/>
      <c r="AT97" s="23"/>
      <c r="AU97" s="23"/>
      <c r="AV97" s="85"/>
      <c r="AW97" s="85"/>
      <c r="AX97" s="85"/>
      <c r="AY97" s="85"/>
      <c r="AZ97" s="85"/>
      <c r="BA97" s="85"/>
      <c r="BB97" s="41"/>
      <c r="BC97" s="41"/>
      <c r="BD97" s="41"/>
      <c r="BE97" s="3"/>
    </row>
    <row r="98" spans="1:57" ht="14.25" customHeight="1" thickTop="1">
      <c r="A98" s="41"/>
      <c r="B98" s="41"/>
      <c r="C98" s="41"/>
      <c r="D98" s="85"/>
      <c r="E98" s="85"/>
      <c r="F98" s="85"/>
      <c r="G98" s="85"/>
      <c r="H98" s="85"/>
      <c r="I98" s="85"/>
      <c r="J98" s="99"/>
      <c r="K98" s="94"/>
      <c r="L98" s="94"/>
      <c r="M98" s="301"/>
      <c r="N98" s="301"/>
      <c r="O98" s="125">
        <v>0</v>
      </c>
      <c r="P98" s="102"/>
      <c r="Q98" s="103"/>
      <c r="R98" s="103"/>
      <c r="S98" s="104"/>
      <c r="T98" s="42"/>
      <c r="U98" s="42"/>
      <c r="V98" s="43"/>
      <c r="W98" s="43"/>
      <c r="X98" s="43"/>
      <c r="Y98" s="150"/>
      <c r="Z98" s="7"/>
      <c r="AA98" s="43"/>
      <c r="AB98" s="43"/>
      <c r="AC98" s="43"/>
      <c r="AD98" s="43"/>
      <c r="AE98" s="7"/>
      <c r="AF98" s="137"/>
      <c r="AG98" s="43"/>
      <c r="AH98" s="43"/>
      <c r="AI98" s="43"/>
      <c r="AJ98" s="42"/>
      <c r="AK98" s="42"/>
      <c r="AL98" s="126"/>
      <c r="AM98" s="105"/>
      <c r="AN98" s="105"/>
      <c r="AO98" s="102"/>
      <c r="AP98" s="127">
        <v>0</v>
      </c>
      <c r="AQ98" s="122"/>
      <c r="AR98" s="121"/>
      <c r="AS98" s="121"/>
      <c r="AT98" s="107"/>
      <c r="AU98" s="107"/>
      <c r="AV98" s="85"/>
      <c r="AW98" s="85"/>
      <c r="AX98" s="85"/>
      <c r="AY98" s="85"/>
      <c r="AZ98" s="85"/>
      <c r="BA98" s="85"/>
      <c r="BB98" s="41"/>
      <c r="BC98" s="41"/>
      <c r="BD98" s="41"/>
      <c r="BE98" s="3"/>
    </row>
    <row r="99" spans="1:57" ht="14.25" customHeight="1" thickBot="1">
      <c r="A99" s="290" t="s">
        <v>26</v>
      </c>
      <c r="B99" s="290"/>
      <c r="C99" s="291"/>
      <c r="D99" s="281" t="s">
        <v>66</v>
      </c>
      <c r="E99" s="282"/>
      <c r="F99" s="282"/>
      <c r="G99" s="282"/>
      <c r="H99" s="282"/>
      <c r="I99" s="283"/>
      <c r="J99" s="128"/>
      <c r="K99" s="128"/>
      <c r="L99" s="128"/>
      <c r="M99" s="129"/>
      <c r="N99" s="130"/>
      <c r="O99" s="131"/>
      <c r="P99" s="90"/>
      <c r="Q99" s="42"/>
      <c r="R99" s="42"/>
      <c r="S99" s="50"/>
      <c r="T99" s="43"/>
      <c r="U99" s="43"/>
      <c r="V99" s="43"/>
      <c r="W99" s="43"/>
      <c r="X99" s="43"/>
      <c r="Y99" s="150"/>
      <c r="Z99" s="7"/>
      <c r="AA99" s="43"/>
      <c r="AB99" s="43"/>
      <c r="AC99" s="43"/>
      <c r="AD99" s="43"/>
      <c r="AE99" s="7"/>
      <c r="AF99" s="137"/>
      <c r="AG99" s="43"/>
      <c r="AH99" s="43"/>
      <c r="AI99" s="43"/>
      <c r="AJ99" s="43"/>
      <c r="AK99" s="43"/>
      <c r="AL99" s="132"/>
      <c r="AM99" s="91"/>
      <c r="AN99" s="91"/>
      <c r="AO99" s="90"/>
      <c r="AP99" s="92"/>
      <c r="AQ99" s="51"/>
      <c r="AR99" s="52"/>
      <c r="AS99" s="123"/>
      <c r="AT99" s="123"/>
      <c r="AU99" s="123"/>
      <c r="AV99" s="281" t="s">
        <v>42</v>
      </c>
      <c r="AW99" s="282"/>
      <c r="AX99" s="282"/>
      <c r="AY99" s="282"/>
      <c r="AZ99" s="282"/>
      <c r="BA99" s="283"/>
      <c r="BB99" s="287" t="s">
        <v>89</v>
      </c>
      <c r="BC99" s="288"/>
      <c r="BD99" s="288"/>
      <c r="BE99" s="13"/>
    </row>
    <row r="100" spans="1:57" ht="14.25" customHeight="1" thickTop="1">
      <c r="A100" s="290"/>
      <c r="B100" s="290"/>
      <c r="C100" s="291"/>
      <c r="D100" s="284"/>
      <c r="E100" s="285"/>
      <c r="F100" s="285"/>
      <c r="G100" s="285"/>
      <c r="H100" s="285"/>
      <c r="I100" s="286"/>
      <c r="J100" s="43"/>
      <c r="K100" s="43"/>
      <c r="L100" s="43"/>
      <c r="M100" s="43"/>
      <c r="N100" s="43"/>
      <c r="O100" s="23"/>
      <c r="P100" s="23"/>
      <c r="Q100" s="42"/>
      <c r="R100" s="42"/>
      <c r="S100" s="50"/>
      <c r="T100" s="109"/>
      <c r="U100" s="90"/>
      <c r="V100" s="43"/>
      <c r="W100" s="43"/>
      <c r="X100" s="43"/>
      <c r="Y100" s="150"/>
      <c r="Z100" s="43"/>
      <c r="AA100" s="43"/>
      <c r="AB100" s="43"/>
      <c r="AC100" s="43"/>
      <c r="AD100" s="42"/>
      <c r="AE100" s="43"/>
      <c r="AF100" s="137"/>
      <c r="AG100" s="43"/>
      <c r="AH100" s="43"/>
      <c r="AI100" s="43"/>
      <c r="AJ100" s="90"/>
      <c r="AK100" s="90"/>
      <c r="AL100" s="132"/>
      <c r="AM100" s="24"/>
      <c r="AN100" s="42"/>
      <c r="AO100" s="23"/>
      <c r="AP100" s="23"/>
      <c r="AQ100" s="43"/>
      <c r="AR100" s="43"/>
      <c r="AS100" s="43"/>
      <c r="AT100" s="43"/>
      <c r="AU100" s="43"/>
      <c r="AV100" s="284"/>
      <c r="AW100" s="285"/>
      <c r="AX100" s="285"/>
      <c r="AY100" s="285"/>
      <c r="AZ100" s="285"/>
      <c r="BA100" s="286"/>
      <c r="BB100" s="289"/>
      <c r="BC100" s="288"/>
      <c r="BD100" s="288"/>
      <c r="BE100" s="13"/>
    </row>
    <row r="101" spans="1:57" ht="14.25" customHeight="1" thickBot="1">
      <c r="A101" s="41"/>
      <c r="B101" s="41"/>
      <c r="C101" s="41"/>
      <c r="D101" s="85"/>
      <c r="E101" s="85"/>
      <c r="F101" s="85"/>
      <c r="G101" s="85"/>
      <c r="H101" s="85"/>
      <c r="I101" s="85"/>
      <c r="J101" s="43"/>
      <c r="K101" s="43"/>
      <c r="L101" s="43"/>
      <c r="M101" s="43"/>
      <c r="N101" s="43"/>
      <c r="O101" s="23"/>
      <c r="P101" s="23"/>
      <c r="Q101" s="151"/>
      <c r="R101" s="42"/>
      <c r="S101" s="54"/>
      <c r="T101" s="109">
        <v>0</v>
      </c>
      <c r="U101" s="90"/>
      <c r="V101" s="43"/>
      <c r="W101" s="42"/>
      <c r="X101" s="42"/>
      <c r="Y101" s="149"/>
      <c r="Z101" s="43"/>
      <c r="AA101" s="43"/>
      <c r="AB101" s="137"/>
      <c r="AC101" s="43"/>
      <c r="AD101" s="42"/>
      <c r="AE101" s="43"/>
      <c r="AF101" s="136"/>
      <c r="AG101" s="42"/>
      <c r="AH101" s="42"/>
      <c r="AI101" s="43"/>
      <c r="AJ101" s="90"/>
      <c r="AK101" s="90">
        <v>0</v>
      </c>
      <c r="AL101" s="143"/>
      <c r="AM101" s="98"/>
      <c r="AN101" s="98"/>
      <c r="AO101" s="23"/>
      <c r="AP101" s="23"/>
      <c r="AQ101" s="43"/>
      <c r="AR101" s="43"/>
      <c r="AS101" s="43"/>
      <c r="AT101" s="43"/>
      <c r="AU101" s="43"/>
      <c r="AV101" s="85"/>
      <c r="AW101" s="85"/>
      <c r="AX101" s="85"/>
      <c r="AY101" s="85"/>
      <c r="AZ101" s="85"/>
      <c r="BA101" s="85"/>
      <c r="BB101" s="41"/>
      <c r="BC101" s="41"/>
      <c r="BD101" s="41"/>
      <c r="BE101" s="3"/>
    </row>
    <row r="102" spans="1:57" ht="14.25" customHeight="1" thickTop="1">
      <c r="A102" s="41"/>
      <c r="B102" s="41"/>
      <c r="C102" s="41"/>
      <c r="D102" s="85"/>
      <c r="E102" s="85"/>
      <c r="F102" s="85"/>
      <c r="G102" s="85"/>
      <c r="H102" s="85"/>
      <c r="I102" s="85"/>
      <c r="J102" s="43"/>
      <c r="K102" s="43"/>
      <c r="L102" s="43"/>
      <c r="M102" s="43"/>
      <c r="N102" s="43"/>
      <c r="O102" s="99"/>
      <c r="P102" s="99"/>
      <c r="Q102" s="42"/>
      <c r="R102" s="42"/>
      <c r="S102" s="42"/>
      <c r="T102" s="125">
        <v>5</v>
      </c>
      <c r="U102" s="102"/>
      <c r="V102" s="103"/>
      <c r="W102" s="88"/>
      <c r="X102" s="88"/>
      <c r="Y102" s="42"/>
      <c r="Z102" s="43"/>
      <c r="AA102" s="43"/>
      <c r="AB102" s="137"/>
      <c r="AC102" s="43"/>
      <c r="AD102" s="42"/>
      <c r="AE102" s="43"/>
      <c r="AF102" s="42"/>
      <c r="AG102" s="88"/>
      <c r="AH102" s="88"/>
      <c r="AI102" s="103"/>
      <c r="AJ102" s="102"/>
      <c r="AK102" s="144">
        <v>2</v>
      </c>
      <c r="AL102" s="98"/>
      <c r="AM102" s="98"/>
      <c r="AN102" s="98"/>
      <c r="AO102" s="107"/>
      <c r="AP102" s="107"/>
      <c r="AQ102" s="43"/>
      <c r="AR102" s="43"/>
      <c r="AS102" s="43"/>
      <c r="AT102" s="43"/>
      <c r="AU102" s="43"/>
      <c r="AV102" s="85"/>
      <c r="AW102" s="85"/>
      <c r="AX102" s="85"/>
      <c r="AY102" s="85"/>
      <c r="AZ102" s="85"/>
      <c r="BA102" s="85"/>
      <c r="BB102" s="41"/>
      <c r="BC102" s="41"/>
      <c r="BD102" s="41"/>
      <c r="BE102" s="3"/>
    </row>
    <row r="103" spans="1:57" ht="14.25" customHeight="1" thickBot="1">
      <c r="A103" s="290" t="s">
        <v>14</v>
      </c>
      <c r="B103" s="290"/>
      <c r="C103" s="291"/>
      <c r="D103" s="281" t="s">
        <v>50</v>
      </c>
      <c r="E103" s="282"/>
      <c r="F103" s="282"/>
      <c r="G103" s="282"/>
      <c r="H103" s="282"/>
      <c r="I103" s="283"/>
      <c r="J103" s="43"/>
      <c r="K103" s="43"/>
      <c r="L103" s="43"/>
      <c r="M103" s="43"/>
      <c r="N103" s="43"/>
      <c r="O103" s="99"/>
      <c r="P103" s="99"/>
      <c r="Q103" s="99"/>
      <c r="R103" s="42"/>
      <c r="S103" s="43"/>
      <c r="T103" s="131"/>
      <c r="U103" s="90"/>
      <c r="V103" s="43"/>
      <c r="W103" s="42"/>
      <c r="X103" s="42"/>
      <c r="Y103" s="42"/>
      <c r="Z103" s="43"/>
      <c r="AA103" s="111"/>
      <c r="AB103" s="167">
        <v>3</v>
      </c>
      <c r="AC103" s="168">
        <v>1</v>
      </c>
      <c r="AD103" s="43"/>
      <c r="AE103" s="43"/>
      <c r="AF103" s="42"/>
      <c r="AG103" s="42"/>
      <c r="AH103" s="42"/>
      <c r="AI103" s="43"/>
      <c r="AJ103" s="90"/>
      <c r="AK103" s="138"/>
      <c r="AL103" s="43"/>
      <c r="AM103" s="42"/>
      <c r="AN103" s="107"/>
      <c r="AO103" s="107"/>
      <c r="AP103" s="107"/>
      <c r="AQ103" s="43"/>
      <c r="AR103" s="43"/>
      <c r="AS103" s="43"/>
      <c r="AT103" s="43"/>
      <c r="AU103" s="43"/>
      <c r="AV103" s="281" t="s">
        <v>62</v>
      </c>
      <c r="AW103" s="282"/>
      <c r="AX103" s="282"/>
      <c r="AY103" s="282"/>
      <c r="AZ103" s="282"/>
      <c r="BA103" s="283"/>
      <c r="BB103" s="287" t="s">
        <v>16</v>
      </c>
      <c r="BC103" s="288"/>
      <c r="BD103" s="288"/>
      <c r="BE103" s="13"/>
    </row>
    <row r="104" spans="1:57" ht="14.25" customHeight="1" thickTop="1">
      <c r="A104" s="290"/>
      <c r="B104" s="290"/>
      <c r="C104" s="291"/>
      <c r="D104" s="284"/>
      <c r="E104" s="285"/>
      <c r="F104" s="285"/>
      <c r="G104" s="285"/>
      <c r="H104" s="285"/>
      <c r="I104" s="286"/>
      <c r="J104" s="93"/>
      <c r="K104" s="124"/>
      <c r="L104" s="124"/>
      <c r="M104" s="44"/>
      <c r="N104" s="45"/>
      <c r="O104" s="109"/>
      <c r="P104" s="90"/>
      <c r="Q104" s="43"/>
      <c r="R104" s="43"/>
      <c r="S104" s="43"/>
      <c r="T104" s="150"/>
      <c r="U104" s="43"/>
      <c r="V104" s="43"/>
      <c r="W104" s="42"/>
      <c r="X104" s="42"/>
      <c r="Y104" s="42"/>
      <c r="Z104" s="136"/>
      <c r="AA104" s="288" t="s">
        <v>23</v>
      </c>
      <c r="AB104" s="288"/>
      <c r="AC104" s="297"/>
      <c r="AD104" s="303"/>
      <c r="AE104" s="42"/>
      <c r="AF104" s="42"/>
      <c r="AG104" s="42"/>
      <c r="AH104" s="42"/>
      <c r="AI104" s="43"/>
      <c r="AJ104" s="43"/>
      <c r="AK104" s="137"/>
      <c r="AL104" s="43"/>
      <c r="AM104" s="43"/>
      <c r="AN104" s="43"/>
      <c r="AO104" s="90"/>
      <c r="AP104" s="92"/>
      <c r="AQ104" s="46"/>
      <c r="AR104" s="44"/>
      <c r="AS104" s="93"/>
      <c r="AT104" s="93"/>
      <c r="AU104" s="93"/>
      <c r="AV104" s="284"/>
      <c r="AW104" s="285"/>
      <c r="AX104" s="285"/>
      <c r="AY104" s="285"/>
      <c r="AZ104" s="285"/>
      <c r="BA104" s="286"/>
      <c r="BB104" s="289"/>
      <c r="BC104" s="288"/>
      <c r="BD104" s="288"/>
      <c r="BE104" s="13"/>
    </row>
    <row r="105" spans="1:57" ht="14.25" customHeight="1" thickBot="1">
      <c r="A105" s="41"/>
      <c r="B105" s="41"/>
      <c r="C105" s="41"/>
      <c r="D105" s="85"/>
      <c r="E105" s="85"/>
      <c r="F105" s="85"/>
      <c r="G105" s="85"/>
      <c r="H105" s="85"/>
      <c r="I105" s="85"/>
      <c r="J105" s="94"/>
      <c r="K105" s="94"/>
      <c r="L105" s="145"/>
      <c r="M105" s="146"/>
      <c r="N105" s="147"/>
      <c r="O105" s="109">
        <v>3</v>
      </c>
      <c r="P105" s="90"/>
      <c r="Q105" s="43"/>
      <c r="R105" s="43"/>
      <c r="S105" s="43"/>
      <c r="T105" s="149"/>
      <c r="U105" s="42"/>
      <c r="V105" s="43"/>
      <c r="W105" s="42"/>
      <c r="X105" s="42"/>
      <c r="Y105" s="42"/>
      <c r="Z105" s="136"/>
      <c r="AA105" s="288"/>
      <c r="AB105" s="288"/>
      <c r="AC105" s="288"/>
      <c r="AD105" s="296"/>
      <c r="AE105" s="42"/>
      <c r="AF105" s="42"/>
      <c r="AG105" s="42"/>
      <c r="AH105" s="42"/>
      <c r="AI105" s="43"/>
      <c r="AJ105" s="42"/>
      <c r="AK105" s="136"/>
      <c r="AL105" s="111"/>
      <c r="AM105" s="111"/>
      <c r="AN105" s="111"/>
      <c r="AO105" s="117"/>
      <c r="AP105" s="133">
        <v>1</v>
      </c>
      <c r="AQ105" s="134"/>
      <c r="AR105" s="121"/>
      <c r="AS105" s="121"/>
      <c r="AT105" s="23"/>
      <c r="AU105" s="23"/>
      <c r="AV105" s="85"/>
      <c r="AW105" s="85"/>
      <c r="AX105" s="85"/>
      <c r="AY105" s="85"/>
      <c r="AZ105" s="85"/>
      <c r="BA105" s="85"/>
      <c r="BB105" s="41"/>
      <c r="BC105" s="41"/>
      <c r="BD105" s="41"/>
      <c r="BE105" s="3"/>
    </row>
    <row r="106" spans="1:57" ht="14.25" customHeight="1" thickTop="1">
      <c r="A106" s="41"/>
      <c r="B106" s="41"/>
      <c r="C106" s="41"/>
      <c r="D106" s="85"/>
      <c r="E106" s="85"/>
      <c r="F106" s="85"/>
      <c r="G106" s="85"/>
      <c r="H106" s="85"/>
      <c r="I106" s="85"/>
      <c r="J106" s="107"/>
      <c r="K106" s="107"/>
      <c r="L106" s="146"/>
      <c r="M106" s="146"/>
      <c r="N106" s="148"/>
      <c r="O106" s="125">
        <v>4</v>
      </c>
      <c r="P106" s="102"/>
      <c r="Q106" s="103"/>
      <c r="R106" s="103"/>
      <c r="S106" s="103"/>
      <c r="T106" s="42"/>
      <c r="U106" s="42"/>
      <c r="V106" s="43"/>
      <c r="W106" s="42"/>
      <c r="X106" s="42"/>
      <c r="Y106" s="42"/>
      <c r="Z106" s="169"/>
      <c r="AA106" s="298"/>
      <c r="AB106" s="299"/>
      <c r="AC106" s="299"/>
      <c r="AD106" s="302"/>
      <c r="AE106" s="7"/>
      <c r="AF106" s="42"/>
      <c r="AG106" s="42"/>
      <c r="AH106" s="42"/>
      <c r="AI106" s="43"/>
      <c r="AJ106" s="42"/>
      <c r="AK106" s="42"/>
      <c r="AL106" s="43"/>
      <c r="AM106" s="91"/>
      <c r="AN106" s="91"/>
      <c r="AO106" s="90"/>
      <c r="AP106" s="90">
        <v>5</v>
      </c>
      <c r="AQ106" s="135"/>
      <c r="AR106" s="121"/>
      <c r="AS106" s="121"/>
      <c r="AT106" s="107"/>
      <c r="AU106" s="107"/>
      <c r="AV106" s="85"/>
      <c r="AW106" s="85"/>
      <c r="AX106" s="85"/>
      <c r="AY106" s="85"/>
      <c r="AZ106" s="85"/>
      <c r="BA106" s="85"/>
      <c r="BB106" s="41"/>
      <c r="BC106" s="41"/>
      <c r="BD106" s="41"/>
      <c r="BE106" s="3"/>
    </row>
    <row r="107" spans="1:57" ht="14.25" customHeight="1" thickBot="1">
      <c r="A107" s="290" t="s">
        <v>9</v>
      </c>
      <c r="B107" s="290"/>
      <c r="C107" s="291"/>
      <c r="D107" s="275" t="s">
        <v>68</v>
      </c>
      <c r="E107" s="276"/>
      <c r="F107" s="276"/>
      <c r="G107" s="276"/>
      <c r="H107" s="276"/>
      <c r="I107" s="277"/>
      <c r="J107" s="112"/>
      <c r="K107" s="112"/>
      <c r="L107" s="112"/>
      <c r="M107" s="129"/>
      <c r="N107" s="130"/>
      <c r="O107" s="131"/>
      <c r="P107" s="90"/>
      <c r="Q107" s="42"/>
      <c r="R107" s="42"/>
      <c r="S107" s="43"/>
      <c r="T107" s="43"/>
      <c r="U107" s="43"/>
      <c r="V107" s="42"/>
      <c r="W107" s="42"/>
      <c r="X107" s="42"/>
      <c r="Y107" s="42"/>
      <c r="Z107" s="136"/>
      <c r="AA107" s="299"/>
      <c r="AB107" s="299"/>
      <c r="AC107" s="299"/>
      <c r="AD107" s="302"/>
      <c r="AE107" s="42"/>
      <c r="AF107" s="42"/>
      <c r="AG107" s="42"/>
      <c r="AH107" s="42"/>
      <c r="AI107" s="42"/>
      <c r="AJ107" s="43"/>
      <c r="AK107" s="43"/>
      <c r="AL107" s="43"/>
      <c r="AM107" s="91"/>
      <c r="AN107" s="91"/>
      <c r="AO107" s="90"/>
      <c r="AP107" s="90"/>
      <c r="AQ107" s="110"/>
      <c r="AR107" s="111"/>
      <c r="AS107" s="112"/>
      <c r="AT107" s="112"/>
      <c r="AU107" s="112"/>
      <c r="AV107" s="275" t="s">
        <v>40</v>
      </c>
      <c r="AW107" s="276"/>
      <c r="AX107" s="276"/>
      <c r="AY107" s="276"/>
      <c r="AZ107" s="276"/>
      <c r="BA107" s="277"/>
      <c r="BB107" s="287" t="s">
        <v>21</v>
      </c>
      <c r="BC107" s="288"/>
      <c r="BD107" s="288"/>
      <c r="BE107" s="13"/>
    </row>
    <row r="108" spans="1:57" ht="14.25" customHeight="1" thickTop="1">
      <c r="A108" s="290"/>
      <c r="B108" s="290"/>
      <c r="C108" s="291"/>
      <c r="D108" s="278"/>
      <c r="E108" s="279"/>
      <c r="F108" s="279"/>
      <c r="G108" s="279"/>
      <c r="H108" s="279"/>
      <c r="I108" s="280"/>
      <c r="J108" s="41"/>
      <c r="K108" s="41"/>
      <c r="L108" s="41"/>
      <c r="M108" s="41"/>
      <c r="N108" s="41"/>
      <c r="O108" s="42"/>
      <c r="P108" s="42"/>
      <c r="Q108" s="43"/>
      <c r="R108" s="43"/>
      <c r="S108" s="43"/>
      <c r="T108" s="43"/>
      <c r="U108" s="43"/>
      <c r="V108" s="42"/>
      <c r="W108" s="43"/>
      <c r="X108" s="43"/>
      <c r="Y108" s="43"/>
      <c r="Z108" s="321" t="s">
        <v>44</v>
      </c>
      <c r="AA108" s="321"/>
      <c r="AB108" s="43"/>
      <c r="AC108" s="43"/>
      <c r="AD108" s="321" t="s">
        <v>63</v>
      </c>
      <c r="AE108" s="321"/>
      <c r="AF108" s="43"/>
      <c r="AG108" s="43"/>
      <c r="AH108" s="43"/>
      <c r="AI108" s="42"/>
      <c r="AJ108" s="43"/>
      <c r="AK108" s="43"/>
      <c r="AL108" s="43"/>
      <c r="AM108" s="42"/>
      <c r="AN108" s="42"/>
      <c r="AO108" s="42"/>
      <c r="AP108" s="42"/>
      <c r="AQ108" s="41"/>
      <c r="AR108" s="41"/>
      <c r="AS108" s="41"/>
      <c r="AT108" s="41"/>
      <c r="AU108" s="41"/>
      <c r="AV108" s="278"/>
      <c r="AW108" s="279"/>
      <c r="AX108" s="279"/>
      <c r="AY108" s="279"/>
      <c r="AZ108" s="279"/>
      <c r="BA108" s="280"/>
      <c r="BB108" s="289"/>
      <c r="BC108" s="288"/>
      <c r="BD108" s="288"/>
      <c r="BE108" s="13"/>
    </row>
    <row r="109" spans="1:57" ht="14.25" customHeight="1">
      <c r="A109" s="18"/>
      <c r="B109" s="18"/>
      <c r="C109" s="18"/>
      <c r="D109" s="18"/>
      <c r="E109" s="18"/>
      <c r="F109" s="18"/>
      <c r="G109" s="18"/>
      <c r="H109" s="18"/>
      <c r="I109" s="18"/>
      <c r="J109" s="18"/>
      <c r="K109" s="18"/>
      <c r="L109" s="20"/>
      <c r="M109" s="20"/>
      <c r="N109" s="20"/>
      <c r="O109" s="20"/>
      <c r="P109" s="20"/>
      <c r="Q109" s="20"/>
      <c r="R109" s="18"/>
      <c r="S109" s="20"/>
      <c r="T109" s="20"/>
      <c r="U109" s="20"/>
      <c r="V109" s="20"/>
      <c r="W109" s="20"/>
      <c r="X109" s="20"/>
      <c r="Y109" s="18"/>
      <c r="Z109" s="321"/>
      <c r="AA109" s="321"/>
      <c r="AB109" s="18"/>
      <c r="AC109" s="18"/>
      <c r="AD109" s="321"/>
      <c r="AE109" s="321"/>
      <c r="AF109" s="20"/>
      <c r="AG109" s="20"/>
      <c r="AH109" s="20"/>
      <c r="AI109" s="20"/>
      <c r="AJ109" s="20"/>
      <c r="AK109" s="20"/>
      <c r="AL109" s="20"/>
      <c r="AM109" s="18"/>
      <c r="AN109" s="18"/>
      <c r="AO109" s="18"/>
      <c r="AP109" s="20"/>
      <c r="AQ109" s="20"/>
      <c r="AR109" s="20"/>
      <c r="AS109" s="20"/>
      <c r="AT109" s="18"/>
      <c r="AU109" s="20"/>
      <c r="AV109" s="20"/>
      <c r="AW109" s="20"/>
      <c r="AX109" s="20"/>
      <c r="AY109" s="20"/>
      <c r="AZ109" s="20"/>
      <c r="BA109" s="18"/>
      <c r="BB109" s="18"/>
      <c r="BC109" s="18"/>
      <c r="BD109" s="18"/>
      <c r="BE109" s="3"/>
    </row>
    <row r="110" spans="10:47" ht="14.25" customHeight="1">
      <c r="J110" s="18"/>
      <c r="K110" s="18"/>
      <c r="L110" s="20"/>
      <c r="M110" s="20"/>
      <c r="N110" s="20"/>
      <c r="O110" s="20"/>
      <c r="P110" s="20"/>
      <c r="Q110" s="20"/>
      <c r="R110" s="18"/>
      <c r="S110" s="20"/>
      <c r="T110" s="20"/>
      <c r="U110" s="20"/>
      <c r="V110" s="20"/>
      <c r="W110" s="20"/>
      <c r="X110" s="20"/>
      <c r="Y110" s="18"/>
      <c r="Z110" s="321"/>
      <c r="AA110" s="321"/>
      <c r="AB110" s="18"/>
      <c r="AC110" s="18"/>
      <c r="AD110" s="321"/>
      <c r="AE110" s="321"/>
      <c r="AF110" s="20"/>
      <c r="AG110" s="20"/>
      <c r="AH110" s="20"/>
      <c r="AI110" s="20"/>
      <c r="AJ110" s="20"/>
      <c r="AK110" s="20"/>
      <c r="AL110" s="20"/>
      <c r="AM110" s="18"/>
      <c r="AN110" s="18"/>
      <c r="AO110" s="18"/>
      <c r="AP110" s="20"/>
      <c r="AQ110" s="20"/>
      <c r="AR110" s="20"/>
      <c r="AS110" s="20"/>
      <c r="AT110" s="18"/>
      <c r="AU110" s="20"/>
    </row>
    <row r="111" spans="10:47" ht="14.25" customHeight="1">
      <c r="J111" s="18"/>
      <c r="K111" s="18"/>
      <c r="L111" s="20"/>
      <c r="M111" s="20"/>
      <c r="N111" s="20"/>
      <c r="O111" s="20"/>
      <c r="P111" s="20"/>
      <c r="Q111" s="20"/>
      <c r="R111" s="18"/>
      <c r="S111" s="20"/>
      <c r="T111" s="20"/>
      <c r="U111" s="20"/>
      <c r="V111" s="20"/>
      <c r="W111" s="20"/>
      <c r="X111" s="20"/>
      <c r="Y111" s="18"/>
      <c r="Z111" s="321"/>
      <c r="AA111" s="321"/>
      <c r="AB111" s="18"/>
      <c r="AC111" s="18"/>
      <c r="AD111" s="321"/>
      <c r="AE111" s="321"/>
      <c r="AF111" s="20"/>
      <c r="AG111" s="20"/>
      <c r="AH111" s="20"/>
      <c r="AI111" s="20"/>
      <c r="AJ111" s="20"/>
      <c r="AK111" s="20"/>
      <c r="AL111" s="20"/>
      <c r="AM111" s="18"/>
      <c r="AN111" s="18"/>
      <c r="AO111" s="18"/>
      <c r="AP111" s="20"/>
      <c r="AQ111" s="20"/>
      <c r="AR111" s="20"/>
      <c r="AS111" s="20"/>
      <c r="AT111" s="18"/>
      <c r="AU111" s="20"/>
    </row>
    <row r="112" spans="9:51" ht="14.25" customHeight="1">
      <c r="I112" s="2"/>
      <c r="J112" s="18"/>
      <c r="K112" s="18"/>
      <c r="L112" s="20"/>
      <c r="M112" s="20"/>
      <c r="N112" s="20"/>
      <c r="O112" s="20"/>
      <c r="P112" s="20"/>
      <c r="Q112" s="20"/>
      <c r="R112" s="18"/>
      <c r="S112" s="20"/>
      <c r="T112" s="20"/>
      <c r="U112" s="20"/>
      <c r="V112" s="20"/>
      <c r="W112" s="20"/>
      <c r="X112" s="20"/>
      <c r="Y112" s="18"/>
      <c r="Z112" s="321"/>
      <c r="AA112" s="321"/>
      <c r="AB112" s="18"/>
      <c r="AC112" s="18"/>
      <c r="AD112" s="321"/>
      <c r="AE112" s="321"/>
      <c r="AF112" s="20"/>
      <c r="AG112" s="20"/>
      <c r="AH112" s="20"/>
      <c r="AI112" s="20"/>
      <c r="AJ112" s="20"/>
      <c r="AK112" s="20"/>
      <c r="AL112" s="20"/>
      <c r="AM112" s="18"/>
      <c r="AN112" s="18"/>
      <c r="AO112" s="18"/>
      <c r="AP112" s="20"/>
      <c r="AQ112" s="20"/>
      <c r="AR112" s="20"/>
      <c r="AS112" s="20"/>
      <c r="AT112" s="18"/>
      <c r="AU112" s="20"/>
      <c r="AV112" s="2"/>
      <c r="AW112" s="2"/>
      <c r="AX112" s="2"/>
      <c r="AY112" s="2"/>
    </row>
    <row r="113" spans="9:51" ht="14.25" customHeight="1"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</row>
    <row r="114" spans="1:55" ht="24.75" customHeight="1" thickBot="1">
      <c r="A114" s="322" t="s">
        <v>127</v>
      </c>
      <c r="B114" s="322"/>
      <c r="C114" s="322"/>
      <c r="D114" s="322"/>
      <c r="E114" s="322"/>
      <c r="F114" s="322"/>
      <c r="G114" s="322"/>
      <c r="H114" s="322"/>
      <c r="I114" s="323" t="s">
        <v>128</v>
      </c>
      <c r="J114" s="323"/>
      <c r="K114" s="323"/>
      <c r="L114" s="323"/>
      <c r="M114" s="323"/>
      <c r="N114" s="323"/>
      <c r="O114" s="323"/>
      <c r="P114" s="323"/>
      <c r="Q114" s="322" t="s">
        <v>129</v>
      </c>
      <c r="R114" s="322"/>
      <c r="S114" s="322"/>
      <c r="T114" s="322"/>
      <c r="U114" s="322"/>
      <c r="V114" s="322"/>
      <c r="W114" s="322"/>
      <c r="X114" s="322"/>
      <c r="Y114" s="322"/>
      <c r="Z114" s="171"/>
      <c r="AA114" s="171"/>
      <c r="AB114" s="18"/>
      <c r="AC114" s="18"/>
      <c r="AD114" s="171"/>
      <c r="AE114" s="171"/>
      <c r="AF114" s="20"/>
      <c r="AG114" s="20"/>
      <c r="AH114" s="20"/>
      <c r="AI114" s="20"/>
      <c r="AJ114" s="20"/>
      <c r="AK114" s="20"/>
      <c r="AL114" s="20"/>
      <c r="AM114" s="18"/>
      <c r="AN114" s="18"/>
      <c r="AO114" s="18"/>
      <c r="AP114" s="20"/>
      <c r="AQ114" s="20"/>
      <c r="AR114" s="20"/>
      <c r="AS114" s="20"/>
      <c r="AT114" s="18"/>
      <c r="AU114" s="20"/>
      <c r="AV114" s="20"/>
      <c r="AW114" s="20"/>
      <c r="AX114" s="20"/>
      <c r="AY114" s="20"/>
      <c r="AZ114" s="20"/>
      <c r="BA114" s="18"/>
      <c r="BB114" s="18"/>
      <c r="BC114" s="18"/>
    </row>
    <row r="115" spans="1:55" ht="24.75" customHeight="1" thickBot="1">
      <c r="A115" s="232" t="s">
        <v>0</v>
      </c>
      <c r="B115" s="233"/>
      <c r="C115" s="233"/>
      <c r="D115" s="233"/>
      <c r="E115" s="233"/>
      <c r="F115" s="233"/>
      <c r="G115" s="233"/>
      <c r="H115" s="233"/>
      <c r="I115" s="233"/>
      <c r="J115" s="234"/>
      <c r="K115" s="325" t="s">
        <v>130</v>
      </c>
      <c r="L115" s="316"/>
      <c r="M115" s="316"/>
      <c r="N115" s="316"/>
      <c r="O115" s="316"/>
      <c r="P115" s="316"/>
      <c r="Q115" s="316"/>
      <c r="R115" s="316"/>
      <c r="S115" s="316"/>
      <c r="T115" s="316"/>
      <c r="U115" s="316"/>
      <c r="V115" s="316"/>
      <c r="W115" s="316"/>
      <c r="X115" s="316"/>
      <c r="Y115" s="316"/>
      <c r="Z115" s="316"/>
      <c r="AA115" s="316"/>
      <c r="AB115" s="316"/>
      <c r="AC115" s="316"/>
      <c r="AD115" s="316"/>
      <c r="AE115" s="316"/>
      <c r="AF115" s="316"/>
      <c r="AG115" s="316"/>
      <c r="AH115" s="316"/>
      <c r="AI115" s="316"/>
      <c r="AJ115" s="316"/>
      <c r="AK115" s="316"/>
      <c r="AL115" s="316"/>
      <c r="AM115" s="316"/>
      <c r="AN115" s="316"/>
      <c r="AO115" s="316"/>
      <c r="AP115" s="316"/>
      <c r="AQ115" s="316"/>
      <c r="AR115" s="316"/>
      <c r="AS115" s="316"/>
      <c r="AT115" s="316"/>
      <c r="AU115" s="316"/>
      <c r="AV115" s="316"/>
      <c r="AW115" s="316"/>
      <c r="AX115" s="316"/>
      <c r="AY115" s="316"/>
      <c r="AZ115" s="316"/>
      <c r="BA115" s="316"/>
      <c r="BB115" s="316"/>
      <c r="BC115" s="316"/>
    </row>
    <row r="116" spans="1:55" ht="24.75" customHeight="1">
      <c r="A116" s="18"/>
      <c r="B116" s="18"/>
      <c r="C116" s="18"/>
      <c r="D116" s="18"/>
      <c r="E116" s="18"/>
      <c r="F116" s="18"/>
      <c r="G116" s="18"/>
      <c r="H116" s="18"/>
      <c r="I116" s="18"/>
      <c r="J116" s="18"/>
      <c r="K116" s="18"/>
      <c r="L116" s="20"/>
      <c r="M116" s="20"/>
      <c r="N116" s="20"/>
      <c r="O116" s="20"/>
      <c r="P116" s="20"/>
      <c r="Q116" s="20"/>
      <c r="R116" s="18"/>
      <c r="S116" s="20"/>
      <c r="T116" s="20"/>
      <c r="U116" s="20"/>
      <c r="V116" s="20"/>
      <c r="W116" s="20"/>
      <c r="X116" s="20"/>
      <c r="Y116" s="18"/>
      <c r="Z116" s="171"/>
      <c r="AA116" s="171"/>
      <c r="AB116" s="18"/>
      <c r="AC116" s="18"/>
      <c r="AD116" s="171"/>
      <c r="AE116" s="171"/>
      <c r="AF116" s="20"/>
      <c r="AG116" s="20"/>
      <c r="AH116" s="20"/>
      <c r="AI116" s="20"/>
      <c r="AJ116" s="20"/>
      <c r="AK116" s="20"/>
      <c r="AL116" s="20"/>
      <c r="AM116" s="18"/>
      <c r="AN116" s="18"/>
      <c r="AO116" s="18"/>
      <c r="AP116" s="20"/>
      <c r="AQ116" s="20"/>
      <c r="AR116" s="20"/>
      <c r="AS116" s="20"/>
      <c r="AT116" s="18"/>
      <c r="AU116" s="20"/>
      <c r="AV116" s="20"/>
      <c r="AW116" s="20"/>
      <c r="AX116" s="20"/>
      <c r="AY116" s="20"/>
      <c r="AZ116" s="20"/>
      <c r="BA116" s="18"/>
      <c r="BB116" s="18"/>
      <c r="BC116" s="18"/>
    </row>
    <row r="117" spans="1:55" ht="24.75" customHeight="1">
      <c r="A117" s="18"/>
      <c r="B117" s="326">
        <v>0.375</v>
      </c>
      <c r="C117" s="327"/>
      <c r="D117" s="327"/>
      <c r="E117" s="327"/>
      <c r="F117" s="327"/>
      <c r="G117" s="328" t="s">
        <v>131</v>
      </c>
      <c r="H117" s="329"/>
      <c r="I117" s="329"/>
      <c r="J117" s="329"/>
      <c r="K117" s="329"/>
      <c r="L117" s="329"/>
      <c r="M117" s="329"/>
      <c r="N117" s="330"/>
      <c r="O117" s="170"/>
      <c r="P117" s="324">
        <v>0</v>
      </c>
      <c r="Q117" s="324"/>
      <c r="R117" s="172" t="s">
        <v>132</v>
      </c>
      <c r="S117" s="324">
        <v>1</v>
      </c>
      <c r="T117" s="324"/>
      <c r="U117" s="172"/>
      <c r="V117" s="331" t="s">
        <v>133</v>
      </c>
      <c r="W117" s="332"/>
      <c r="X117" s="332"/>
      <c r="Y117" s="332"/>
      <c r="Z117" s="332"/>
      <c r="AA117" s="332"/>
      <c r="AB117" s="332"/>
      <c r="AC117" s="333"/>
      <c r="AD117" s="334" t="s">
        <v>139</v>
      </c>
      <c r="AE117" s="335"/>
      <c r="AF117" s="335"/>
      <c r="AG117" s="335"/>
      <c r="AH117" s="335"/>
      <c r="AI117" s="335"/>
      <c r="AJ117" s="335"/>
      <c r="AK117" s="335"/>
      <c r="AL117" s="335"/>
      <c r="AM117" s="335"/>
      <c r="AN117" s="335"/>
      <c r="AO117" s="335"/>
      <c r="AP117" s="335"/>
      <c r="AQ117" s="335"/>
      <c r="AR117" s="335"/>
      <c r="AS117" s="335"/>
      <c r="AT117" s="335"/>
      <c r="AU117" s="335"/>
      <c r="AV117" s="335"/>
      <c r="AW117" s="335"/>
      <c r="AX117" s="335"/>
      <c r="AY117" s="335"/>
      <c r="AZ117" s="335"/>
      <c r="BA117" s="335"/>
      <c r="BB117" s="335"/>
      <c r="BC117" s="335"/>
    </row>
    <row r="118" spans="1:55" ht="24.75" customHeight="1">
      <c r="A118" s="18"/>
      <c r="B118" s="174"/>
      <c r="C118" s="174"/>
      <c r="D118" s="174"/>
      <c r="E118" s="174"/>
      <c r="F118" s="174"/>
      <c r="G118" s="170"/>
      <c r="H118" s="170"/>
      <c r="I118" s="170"/>
      <c r="J118" s="170"/>
      <c r="K118" s="170"/>
      <c r="L118" s="170"/>
      <c r="M118" s="170"/>
      <c r="N118" s="170"/>
      <c r="O118" s="170"/>
      <c r="P118" s="170"/>
      <c r="Q118" s="172"/>
      <c r="R118" s="172"/>
      <c r="S118" s="172"/>
      <c r="T118" s="172"/>
      <c r="U118" s="172"/>
      <c r="V118" s="172"/>
      <c r="W118" s="170"/>
      <c r="X118" s="172"/>
      <c r="Y118" s="172"/>
      <c r="Z118" s="172"/>
      <c r="AA118" s="172"/>
      <c r="AB118" s="172"/>
      <c r="AC118" s="172"/>
      <c r="AD118" s="173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  <c r="AY118" s="175"/>
      <c r="AZ118" s="175"/>
      <c r="BA118" s="175"/>
      <c r="BB118" s="176"/>
      <c r="BC118" s="176"/>
    </row>
    <row r="119" spans="1:55" ht="24.75" customHeight="1">
      <c r="A119" s="18"/>
      <c r="B119" s="326">
        <v>0.4375</v>
      </c>
      <c r="C119" s="327"/>
      <c r="D119" s="327"/>
      <c r="E119" s="327"/>
      <c r="F119" s="327"/>
      <c r="G119" s="331" t="s">
        <v>134</v>
      </c>
      <c r="H119" s="332"/>
      <c r="I119" s="332"/>
      <c r="J119" s="332"/>
      <c r="K119" s="332"/>
      <c r="L119" s="332"/>
      <c r="M119" s="332"/>
      <c r="N119" s="333"/>
      <c r="O119" s="170"/>
      <c r="P119" s="324">
        <v>3</v>
      </c>
      <c r="Q119" s="324"/>
      <c r="R119" s="172" t="s">
        <v>132</v>
      </c>
      <c r="S119" s="324">
        <v>1</v>
      </c>
      <c r="T119" s="324"/>
      <c r="U119" s="172"/>
      <c r="V119" s="328" t="s">
        <v>135</v>
      </c>
      <c r="W119" s="329"/>
      <c r="X119" s="329"/>
      <c r="Y119" s="329"/>
      <c r="Z119" s="329"/>
      <c r="AA119" s="329"/>
      <c r="AB119" s="329"/>
      <c r="AC119" s="330"/>
      <c r="AD119" s="334" t="s">
        <v>140</v>
      </c>
      <c r="AE119" s="335"/>
      <c r="AF119" s="335"/>
      <c r="AG119" s="335"/>
      <c r="AH119" s="335"/>
      <c r="AI119" s="335"/>
      <c r="AJ119" s="335"/>
      <c r="AK119" s="335"/>
      <c r="AL119" s="335"/>
      <c r="AM119" s="335"/>
      <c r="AN119" s="335"/>
      <c r="AO119" s="335"/>
      <c r="AP119" s="335"/>
      <c r="AQ119" s="335"/>
      <c r="AR119" s="335"/>
      <c r="AS119" s="335"/>
      <c r="AT119" s="335"/>
      <c r="AU119" s="335"/>
      <c r="AV119" s="335"/>
      <c r="AW119" s="335"/>
      <c r="AX119" s="335"/>
      <c r="AY119" s="335"/>
      <c r="AZ119" s="335"/>
      <c r="BA119" s="335"/>
      <c r="BB119" s="335"/>
      <c r="BC119" s="335"/>
    </row>
    <row r="120" spans="1:55" ht="24.75" customHeight="1">
      <c r="A120" s="18"/>
      <c r="B120" s="174"/>
      <c r="C120" s="174"/>
      <c r="D120" s="174"/>
      <c r="E120" s="174"/>
      <c r="F120" s="174"/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2"/>
      <c r="R120" s="172"/>
      <c r="S120" s="172"/>
      <c r="T120" s="172"/>
      <c r="U120" s="172"/>
      <c r="V120" s="172"/>
      <c r="W120" s="170"/>
      <c r="X120" s="172"/>
      <c r="Y120" s="172"/>
      <c r="Z120" s="172"/>
      <c r="AA120" s="172"/>
      <c r="AB120" s="172"/>
      <c r="AC120" s="172"/>
      <c r="AD120" s="173"/>
      <c r="AE120" s="175"/>
      <c r="AF120" s="175"/>
      <c r="AG120" s="175"/>
      <c r="AH120" s="175"/>
      <c r="AI120" s="175"/>
      <c r="AJ120" s="175"/>
      <c r="AK120" s="175"/>
      <c r="AL120" s="175"/>
      <c r="AM120" s="175"/>
      <c r="AN120" s="175"/>
      <c r="AO120" s="175"/>
      <c r="AP120" s="175"/>
      <c r="AQ120" s="175"/>
      <c r="AR120" s="175"/>
      <c r="AS120" s="175"/>
      <c r="AT120" s="175"/>
      <c r="AU120" s="175"/>
      <c r="AV120" s="175"/>
      <c r="AW120" s="175"/>
      <c r="AX120" s="175"/>
      <c r="AY120" s="175"/>
      <c r="AZ120" s="175"/>
      <c r="BA120" s="175"/>
      <c r="BB120" s="176"/>
      <c r="BC120" s="176"/>
    </row>
    <row r="121" spans="1:55" ht="24.75" customHeight="1">
      <c r="A121" s="18"/>
      <c r="B121" s="326">
        <v>0.5</v>
      </c>
      <c r="C121" s="327"/>
      <c r="D121" s="327"/>
      <c r="E121" s="327"/>
      <c r="F121" s="327"/>
      <c r="G121" s="328" t="s">
        <v>136</v>
      </c>
      <c r="H121" s="329"/>
      <c r="I121" s="329"/>
      <c r="J121" s="329"/>
      <c r="K121" s="329"/>
      <c r="L121" s="329"/>
      <c r="M121" s="329"/>
      <c r="N121" s="330"/>
      <c r="O121" s="170"/>
      <c r="P121" s="324">
        <v>0</v>
      </c>
      <c r="Q121" s="324"/>
      <c r="R121" s="172" t="s">
        <v>132</v>
      </c>
      <c r="S121" s="324">
        <v>4</v>
      </c>
      <c r="T121" s="324"/>
      <c r="U121" s="172"/>
      <c r="V121" s="328" t="s">
        <v>137</v>
      </c>
      <c r="W121" s="329"/>
      <c r="X121" s="329"/>
      <c r="Y121" s="329"/>
      <c r="Z121" s="329"/>
      <c r="AA121" s="329"/>
      <c r="AB121" s="329"/>
      <c r="AC121" s="330"/>
      <c r="AD121" s="334" t="s">
        <v>141</v>
      </c>
      <c r="AE121" s="335"/>
      <c r="AF121" s="335"/>
      <c r="AG121" s="335"/>
      <c r="AH121" s="335"/>
      <c r="AI121" s="335"/>
      <c r="AJ121" s="335"/>
      <c r="AK121" s="335"/>
      <c r="AL121" s="335"/>
      <c r="AM121" s="335"/>
      <c r="AN121" s="335"/>
      <c r="AO121" s="335"/>
      <c r="AP121" s="335"/>
      <c r="AQ121" s="335"/>
      <c r="AR121" s="335"/>
      <c r="AS121" s="335"/>
      <c r="AT121" s="335"/>
      <c r="AU121" s="335"/>
      <c r="AV121" s="335"/>
      <c r="AW121" s="335"/>
      <c r="AX121" s="335"/>
      <c r="AY121" s="335"/>
      <c r="AZ121" s="335"/>
      <c r="BA121" s="335"/>
      <c r="BB121" s="335"/>
      <c r="BC121" s="335"/>
    </row>
    <row r="122" spans="1:55" ht="14.25" customHeight="1">
      <c r="A122" s="18"/>
      <c r="B122" s="18"/>
      <c r="C122" s="18"/>
      <c r="D122" s="18"/>
      <c r="E122" s="18"/>
      <c r="F122" s="18"/>
      <c r="G122" s="18"/>
      <c r="H122" s="18"/>
      <c r="I122" s="18"/>
      <c r="J122" s="18"/>
      <c r="K122" s="18"/>
      <c r="L122" s="20"/>
      <c r="M122" s="20"/>
      <c r="N122" s="20"/>
      <c r="O122" s="20"/>
      <c r="P122" s="20"/>
      <c r="Q122" s="20"/>
      <c r="R122" s="18"/>
      <c r="S122" s="20"/>
      <c r="T122" s="20"/>
      <c r="U122" s="20"/>
      <c r="V122" s="20"/>
      <c r="W122" s="20"/>
      <c r="X122" s="20"/>
      <c r="Y122" s="18"/>
      <c r="Z122" s="171"/>
      <c r="AA122" s="171"/>
      <c r="AB122" s="18"/>
      <c r="AC122" s="18"/>
      <c r="AD122" s="171"/>
      <c r="AE122" s="171"/>
      <c r="AF122" s="20"/>
      <c r="AG122" s="20"/>
      <c r="AH122" s="20"/>
      <c r="AI122" s="20"/>
      <c r="AJ122" s="20"/>
      <c r="AK122" s="20"/>
      <c r="AL122" s="20"/>
      <c r="AM122" s="18"/>
      <c r="AN122" s="18"/>
      <c r="AO122" s="18"/>
      <c r="AP122" s="20"/>
      <c r="AQ122" s="20"/>
      <c r="AR122" s="20"/>
      <c r="AS122" s="20"/>
      <c r="AT122" s="18"/>
      <c r="AU122" s="20"/>
      <c r="AV122" s="20"/>
      <c r="AW122" s="20"/>
      <c r="AX122" s="20"/>
      <c r="AY122" s="20"/>
      <c r="AZ122" s="20"/>
      <c r="BA122" s="18"/>
      <c r="BB122" s="18"/>
      <c r="BC122" s="18"/>
    </row>
  </sheetData>
  <sheetProtection formatCells="0"/>
  <mergeCells count="821">
    <mergeCell ref="V121:AC121"/>
    <mergeCell ref="AD121:BC121"/>
    <mergeCell ref="B119:F119"/>
    <mergeCell ref="G119:N119"/>
    <mergeCell ref="B121:F121"/>
    <mergeCell ref="G121:N121"/>
    <mergeCell ref="P121:Q121"/>
    <mergeCell ref="S121:T121"/>
    <mergeCell ref="S117:T117"/>
    <mergeCell ref="V117:AC117"/>
    <mergeCell ref="AD117:BC117"/>
    <mergeCell ref="V119:AC119"/>
    <mergeCell ref="AD119:BC119"/>
    <mergeCell ref="A114:H114"/>
    <mergeCell ref="I114:P114"/>
    <mergeCell ref="Q114:Y114"/>
    <mergeCell ref="P119:Q119"/>
    <mergeCell ref="S119:T119"/>
    <mergeCell ref="A115:J115"/>
    <mergeCell ref="K115:BC115"/>
    <mergeCell ref="B117:F117"/>
    <mergeCell ref="G117:N117"/>
    <mergeCell ref="P117:Q117"/>
    <mergeCell ref="S52:V52"/>
    <mergeCell ref="W52:Y52"/>
    <mergeCell ref="Z52:AC52"/>
    <mergeCell ref="S53:V53"/>
    <mergeCell ref="W53:Y53"/>
    <mergeCell ref="Z53:AC53"/>
    <mergeCell ref="AX66:AZ66"/>
    <mergeCell ref="AT67:AW67"/>
    <mergeCell ref="AX67:AZ67"/>
    <mergeCell ref="A65:B65"/>
    <mergeCell ref="A66:I66"/>
    <mergeCell ref="J66:M66"/>
    <mergeCell ref="N66:Q66"/>
    <mergeCell ref="AJ66:AL66"/>
    <mergeCell ref="AM66:AN66"/>
    <mergeCell ref="B67:I67"/>
    <mergeCell ref="AT8:AW8"/>
    <mergeCell ref="AX8:AZ8"/>
    <mergeCell ref="AX9:AZ9"/>
    <mergeCell ref="AM63:AN63"/>
    <mergeCell ref="AO63:AP63"/>
    <mergeCell ref="AQ63:AS63"/>
    <mergeCell ref="AT63:AW63"/>
    <mergeCell ref="AX63:AZ63"/>
    <mergeCell ref="AX62:AZ62"/>
    <mergeCell ref="AX58:AZ58"/>
    <mergeCell ref="AQ66:AS66"/>
    <mergeCell ref="AT66:AW66"/>
    <mergeCell ref="AQ41:AS41"/>
    <mergeCell ref="AQ62:AS62"/>
    <mergeCell ref="AT62:AW62"/>
    <mergeCell ref="AT41:AW41"/>
    <mergeCell ref="AT59:AW59"/>
    <mergeCell ref="AL47:AO47"/>
    <mergeCell ref="AP47:AR47"/>
    <mergeCell ref="AT9:AW9"/>
    <mergeCell ref="AQ38:AS38"/>
    <mergeCell ref="AQ39:AS39"/>
    <mergeCell ref="AT39:AW39"/>
    <mergeCell ref="AP46:AR46"/>
    <mergeCell ref="AP44:AR44"/>
    <mergeCell ref="AM40:AN40"/>
    <mergeCell ref="AO40:AP40"/>
    <mergeCell ref="AJ63:AL63"/>
    <mergeCell ref="AM61:AN61"/>
    <mergeCell ref="AO61:AP61"/>
    <mergeCell ref="AQ61:AS61"/>
    <mergeCell ref="B63:I63"/>
    <mergeCell ref="AD63:AE63"/>
    <mergeCell ref="AF63:AG63"/>
    <mergeCell ref="AH63:AI63"/>
    <mergeCell ref="A2:J2"/>
    <mergeCell ref="K2:AB2"/>
    <mergeCell ref="AX61:AZ61"/>
    <mergeCell ref="B62:I62"/>
    <mergeCell ref="AD62:AE62"/>
    <mergeCell ref="AF62:AG62"/>
    <mergeCell ref="AH62:AI62"/>
    <mergeCell ref="AJ62:AL62"/>
    <mergeCell ref="AM62:AN62"/>
    <mergeCell ref="AJ61:AL61"/>
    <mergeCell ref="B61:I61"/>
    <mergeCell ref="AD61:AE61"/>
    <mergeCell ref="AF61:AG61"/>
    <mergeCell ref="AH61:AI61"/>
    <mergeCell ref="B60:I60"/>
    <mergeCell ref="AD60:AE60"/>
    <mergeCell ref="AF60:AG60"/>
    <mergeCell ref="AH60:AI60"/>
    <mergeCell ref="B59:I59"/>
    <mergeCell ref="AF59:AG59"/>
    <mergeCell ref="AH59:AI59"/>
    <mergeCell ref="AJ59:AL59"/>
    <mergeCell ref="AD59:AE59"/>
    <mergeCell ref="AQ77:AU77"/>
    <mergeCell ref="AT58:AW58"/>
    <mergeCell ref="AO60:AP60"/>
    <mergeCell ref="AQ60:AS60"/>
    <mergeCell ref="AT60:AW60"/>
    <mergeCell ref="AQ76:AU76"/>
    <mergeCell ref="AQ68:AS68"/>
    <mergeCell ref="AT68:AW68"/>
    <mergeCell ref="AO66:AP66"/>
    <mergeCell ref="AO62:AP62"/>
    <mergeCell ref="AD9:AE9"/>
    <mergeCell ref="AF9:AG9"/>
    <mergeCell ref="AH9:AI9"/>
    <mergeCell ref="AQ58:AS58"/>
    <mergeCell ref="AQ9:AS9"/>
    <mergeCell ref="AJ9:AL9"/>
    <mergeCell ref="AM9:AN9"/>
    <mergeCell ref="AO9:AP9"/>
    <mergeCell ref="AO58:AP58"/>
    <mergeCell ref="AL49:AO49"/>
    <mergeCell ref="AH58:AI58"/>
    <mergeCell ref="AJ58:AL58"/>
    <mergeCell ref="AM58:AN58"/>
    <mergeCell ref="AM59:AN59"/>
    <mergeCell ref="A57:B57"/>
    <mergeCell ref="A58:I58"/>
    <mergeCell ref="J58:M58"/>
    <mergeCell ref="N58:Q58"/>
    <mergeCell ref="AT7:AW7"/>
    <mergeCell ref="AX7:AZ7"/>
    <mergeCell ref="AD7:AE7"/>
    <mergeCell ref="AF7:AG7"/>
    <mergeCell ref="AH7:AI7"/>
    <mergeCell ref="AJ7:AL7"/>
    <mergeCell ref="AM7:AN7"/>
    <mergeCell ref="AO7:AP7"/>
    <mergeCell ref="AQ7:AS7"/>
    <mergeCell ref="AO8:AP8"/>
    <mergeCell ref="AM8:AN8"/>
    <mergeCell ref="AQ8:AS8"/>
    <mergeCell ref="AD8:AE8"/>
    <mergeCell ref="AF8:AG8"/>
    <mergeCell ref="AH8:AI8"/>
    <mergeCell ref="AJ8:AL8"/>
    <mergeCell ref="AD5:AE5"/>
    <mergeCell ref="AF5:AG5"/>
    <mergeCell ref="AD6:AE6"/>
    <mergeCell ref="AD4:AE4"/>
    <mergeCell ref="AF4:AG4"/>
    <mergeCell ref="AT4:AW4"/>
    <mergeCell ref="AX4:AZ4"/>
    <mergeCell ref="AM5:AN5"/>
    <mergeCell ref="AO5:AP5"/>
    <mergeCell ref="AQ4:AS4"/>
    <mergeCell ref="AO4:AP4"/>
    <mergeCell ref="AJ5:AL5"/>
    <mergeCell ref="AL46:AO46"/>
    <mergeCell ref="B47:I47"/>
    <mergeCell ref="V47:W47"/>
    <mergeCell ref="X47:Y47"/>
    <mergeCell ref="Z47:AA47"/>
    <mergeCell ref="AB47:AD47"/>
    <mergeCell ref="AE47:AF47"/>
    <mergeCell ref="AG47:AH47"/>
    <mergeCell ref="AI47:AK47"/>
    <mergeCell ref="AB46:AD46"/>
    <mergeCell ref="AE46:AF46"/>
    <mergeCell ref="AG46:AH46"/>
    <mergeCell ref="AI46:AK46"/>
    <mergeCell ref="B46:I46"/>
    <mergeCell ref="V46:W46"/>
    <mergeCell ref="X46:Y46"/>
    <mergeCell ref="Z46:AA46"/>
    <mergeCell ref="A1:AZ1"/>
    <mergeCell ref="AB45:AD45"/>
    <mergeCell ref="AE45:AF45"/>
    <mergeCell ref="AG45:AH45"/>
    <mergeCell ref="AI45:AK45"/>
    <mergeCell ref="AL45:AO45"/>
    <mergeCell ref="AP45:AR45"/>
    <mergeCell ref="AH5:AI5"/>
    <mergeCell ref="AM6:AN6"/>
    <mergeCell ref="AH4:AI4"/>
    <mergeCell ref="AI44:AK44"/>
    <mergeCell ref="AL44:AO44"/>
    <mergeCell ref="B45:I45"/>
    <mergeCell ref="V45:W45"/>
    <mergeCell ref="X45:Y45"/>
    <mergeCell ref="Z45:AA45"/>
    <mergeCell ref="A44:I44"/>
    <mergeCell ref="J44:M44"/>
    <mergeCell ref="N44:Q44"/>
    <mergeCell ref="R44:U44"/>
    <mergeCell ref="AX41:AZ41"/>
    <mergeCell ref="A43:B43"/>
    <mergeCell ref="AQ40:AS40"/>
    <mergeCell ref="AT40:AW40"/>
    <mergeCell ref="AX40:AZ40"/>
    <mergeCell ref="B41:I41"/>
    <mergeCell ref="AD41:AE41"/>
    <mergeCell ref="AF41:AG41"/>
    <mergeCell ref="AJ40:AL40"/>
    <mergeCell ref="B40:I40"/>
    <mergeCell ref="AD40:AE40"/>
    <mergeCell ref="AF40:AG40"/>
    <mergeCell ref="AH40:AI40"/>
    <mergeCell ref="AT38:AW38"/>
    <mergeCell ref="AX38:AZ38"/>
    <mergeCell ref="B39:I39"/>
    <mergeCell ref="AD39:AE39"/>
    <mergeCell ref="AF39:AG39"/>
    <mergeCell ref="AH39:AI39"/>
    <mergeCell ref="AJ39:AL39"/>
    <mergeCell ref="AM39:AN39"/>
    <mergeCell ref="AO39:AP39"/>
    <mergeCell ref="AX39:AZ39"/>
    <mergeCell ref="AQ37:AS37"/>
    <mergeCell ref="AT37:AW37"/>
    <mergeCell ref="AX37:AZ37"/>
    <mergeCell ref="B38:I38"/>
    <mergeCell ref="AD38:AE38"/>
    <mergeCell ref="AF38:AG38"/>
    <mergeCell ref="AH38:AI38"/>
    <mergeCell ref="AJ38:AL38"/>
    <mergeCell ref="AM38:AN38"/>
    <mergeCell ref="AO38:AP38"/>
    <mergeCell ref="AQ36:AS36"/>
    <mergeCell ref="AT36:AW36"/>
    <mergeCell ref="AX36:AZ36"/>
    <mergeCell ref="B37:I37"/>
    <mergeCell ref="AD37:AE37"/>
    <mergeCell ref="AF37:AG37"/>
    <mergeCell ref="AH37:AI37"/>
    <mergeCell ref="AJ37:AL37"/>
    <mergeCell ref="AM37:AN37"/>
    <mergeCell ref="AO37:AP37"/>
    <mergeCell ref="AH36:AI36"/>
    <mergeCell ref="AJ36:AL36"/>
    <mergeCell ref="AM36:AN36"/>
    <mergeCell ref="AO36:AP36"/>
    <mergeCell ref="V36:Y36"/>
    <mergeCell ref="Z36:AC36"/>
    <mergeCell ref="AD36:AE36"/>
    <mergeCell ref="AF36:AG36"/>
    <mergeCell ref="A36:I36"/>
    <mergeCell ref="J36:M36"/>
    <mergeCell ref="N36:Q36"/>
    <mergeCell ref="R36:U36"/>
    <mergeCell ref="AQ33:AS33"/>
    <mergeCell ref="AT33:AW33"/>
    <mergeCell ref="AX33:AZ33"/>
    <mergeCell ref="A35:B35"/>
    <mergeCell ref="AQ32:AS32"/>
    <mergeCell ref="AT32:AW32"/>
    <mergeCell ref="AX32:AZ32"/>
    <mergeCell ref="B33:I33"/>
    <mergeCell ref="AD33:AE33"/>
    <mergeCell ref="AF33:AG33"/>
    <mergeCell ref="AH33:AI33"/>
    <mergeCell ref="AJ33:AL33"/>
    <mergeCell ref="AM33:AN33"/>
    <mergeCell ref="AO33:AP33"/>
    <mergeCell ref="AQ31:AS31"/>
    <mergeCell ref="AT31:AW31"/>
    <mergeCell ref="AX31:AZ31"/>
    <mergeCell ref="B32:I32"/>
    <mergeCell ref="AD32:AE32"/>
    <mergeCell ref="AF32:AG32"/>
    <mergeCell ref="AH32:AI32"/>
    <mergeCell ref="AJ32:AL32"/>
    <mergeCell ref="AM32:AN32"/>
    <mergeCell ref="AO32:AP32"/>
    <mergeCell ref="Z4:AC4"/>
    <mergeCell ref="AJ31:AL31"/>
    <mergeCell ref="AM31:AN31"/>
    <mergeCell ref="AO31:AP31"/>
    <mergeCell ref="AJ4:AL4"/>
    <mergeCell ref="AM4:AN4"/>
    <mergeCell ref="AO6:AP6"/>
    <mergeCell ref="AF6:AG6"/>
    <mergeCell ref="AH6:AI6"/>
    <mergeCell ref="AJ6:AL6"/>
    <mergeCell ref="J4:M4"/>
    <mergeCell ref="N4:Q4"/>
    <mergeCell ref="R4:U4"/>
    <mergeCell ref="V4:Y4"/>
    <mergeCell ref="B31:I31"/>
    <mergeCell ref="AD31:AE31"/>
    <mergeCell ref="AF31:AG31"/>
    <mergeCell ref="AH31:AI31"/>
    <mergeCell ref="B5:I5"/>
    <mergeCell ref="AQ30:AS30"/>
    <mergeCell ref="AT30:AW30"/>
    <mergeCell ref="AX30:AZ30"/>
    <mergeCell ref="AT6:AW6"/>
    <mergeCell ref="AX6:AZ6"/>
    <mergeCell ref="AQ5:AS5"/>
    <mergeCell ref="AT5:AW5"/>
    <mergeCell ref="AX5:AZ5"/>
    <mergeCell ref="AQ6:AS6"/>
    <mergeCell ref="AQ29:AS29"/>
    <mergeCell ref="AT29:AW29"/>
    <mergeCell ref="AX29:AZ29"/>
    <mergeCell ref="B30:I30"/>
    <mergeCell ref="AD30:AE30"/>
    <mergeCell ref="AF30:AG30"/>
    <mergeCell ref="AH30:AI30"/>
    <mergeCell ref="AJ30:AL30"/>
    <mergeCell ref="AM30:AN30"/>
    <mergeCell ref="AO30:AP30"/>
    <mergeCell ref="AQ28:AS28"/>
    <mergeCell ref="AT28:AW28"/>
    <mergeCell ref="AX28:AZ28"/>
    <mergeCell ref="B29:I29"/>
    <mergeCell ref="AD29:AE29"/>
    <mergeCell ref="AF29:AG29"/>
    <mergeCell ref="AH29:AI29"/>
    <mergeCell ref="AJ29:AL29"/>
    <mergeCell ref="AM29:AN29"/>
    <mergeCell ref="AO29:AP29"/>
    <mergeCell ref="AH28:AI28"/>
    <mergeCell ref="AJ28:AL28"/>
    <mergeCell ref="AM28:AN28"/>
    <mergeCell ref="AO28:AP28"/>
    <mergeCell ref="V28:Y28"/>
    <mergeCell ref="Z28:AC28"/>
    <mergeCell ref="AD28:AE28"/>
    <mergeCell ref="AF28:AG28"/>
    <mergeCell ref="A28:I28"/>
    <mergeCell ref="J28:M28"/>
    <mergeCell ref="N28:Q28"/>
    <mergeCell ref="R28:U28"/>
    <mergeCell ref="AQ25:AS25"/>
    <mergeCell ref="AT25:AW25"/>
    <mergeCell ref="AX25:AZ25"/>
    <mergeCell ref="A27:B27"/>
    <mergeCell ref="AQ24:AS24"/>
    <mergeCell ref="AT24:AW24"/>
    <mergeCell ref="AX24:AZ24"/>
    <mergeCell ref="B25:I25"/>
    <mergeCell ref="AD25:AE25"/>
    <mergeCell ref="AF25:AG25"/>
    <mergeCell ref="AH25:AI25"/>
    <mergeCell ref="AJ25:AL25"/>
    <mergeCell ref="AM25:AN25"/>
    <mergeCell ref="AO25:AP25"/>
    <mergeCell ref="AQ23:AS23"/>
    <mergeCell ref="AT23:AW23"/>
    <mergeCell ref="AX23:AZ23"/>
    <mergeCell ref="B24:I24"/>
    <mergeCell ref="AD24:AE24"/>
    <mergeCell ref="AF24:AG24"/>
    <mergeCell ref="AH24:AI24"/>
    <mergeCell ref="AJ24:AL24"/>
    <mergeCell ref="AM24:AN24"/>
    <mergeCell ref="AO24:AP24"/>
    <mergeCell ref="AQ22:AS22"/>
    <mergeCell ref="AT22:AW22"/>
    <mergeCell ref="AX22:AZ22"/>
    <mergeCell ref="B23:I23"/>
    <mergeCell ref="AD23:AE23"/>
    <mergeCell ref="AF23:AG23"/>
    <mergeCell ref="AH23:AI23"/>
    <mergeCell ref="AJ23:AL23"/>
    <mergeCell ref="AM23:AN23"/>
    <mergeCell ref="AO23:AP23"/>
    <mergeCell ref="AQ21:AS21"/>
    <mergeCell ref="AT21:AW21"/>
    <mergeCell ref="AX21:AZ21"/>
    <mergeCell ref="B22:I22"/>
    <mergeCell ref="AD22:AE22"/>
    <mergeCell ref="AF22:AG22"/>
    <mergeCell ref="AH22:AI22"/>
    <mergeCell ref="AJ22:AL22"/>
    <mergeCell ref="AM22:AN22"/>
    <mergeCell ref="AO22:AP22"/>
    <mergeCell ref="AQ20:AS20"/>
    <mergeCell ref="AT20:AW20"/>
    <mergeCell ref="AX20:AZ20"/>
    <mergeCell ref="B21:I21"/>
    <mergeCell ref="AD21:AE21"/>
    <mergeCell ref="AF21:AG21"/>
    <mergeCell ref="AH21:AI21"/>
    <mergeCell ref="AJ21:AL21"/>
    <mergeCell ref="AM21:AN21"/>
    <mergeCell ref="AO21:AP21"/>
    <mergeCell ref="AH20:AI20"/>
    <mergeCell ref="AJ20:AL20"/>
    <mergeCell ref="AM20:AN20"/>
    <mergeCell ref="AO20:AP20"/>
    <mergeCell ref="V20:Y20"/>
    <mergeCell ref="Z20:AC20"/>
    <mergeCell ref="AD20:AE20"/>
    <mergeCell ref="AF20:AG20"/>
    <mergeCell ref="A20:I20"/>
    <mergeCell ref="J20:M20"/>
    <mergeCell ref="N20:Q20"/>
    <mergeCell ref="R20:U20"/>
    <mergeCell ref="AX17:AZ17"/>
    <mergeCell ref="O53:P53"/>
    <mergeCell ref="Q53:R53"/>
    <mergeCell ref="Q52:R52"/>
    <mergeCell ref="AD52:AG52"/>
    <mergeCell ref="AD53:AG53"/>
    <mergeCell ref="AI50:AK50"/>
    <mergeCell ref="Z48:AA48"/>
    <mergeCell ref="AL50:AO50"/>
    <mergeCell ref="AP50:AR50"/>
    <mergeCell ref="AT16:AW16"/>
    <mergeCell ref="AX16:AZ16"/>
    <mergeCell ref="AD17:AE17"/>
    <mergeCell ref="AF17:AG17"/>
    <mergeCell ref="AH17:AI17"/>
    <mergeCell ref="AJ17:AL17"/>
    <mergeCell ref="AM17:AN17"/>
    <mergeCell ref="AO17:AP17"/>
    <mergeCell ref="AQ17:AS17"/>
    <mergeCell ref="AT17:AW17"/>
    <mergeCell ref="AJ16:AL16"/>
    <mergeCell ref="AM16:AN16"/>
    <mergeCell ref="AO16:AP16"/>
    <mergeCell ref="AQ16:AS16"/>
    <mergeCell ref="AO15:AP15"/>
    <mergeCell ref="AQ15:AS15"/>
    <mergeCell ref="AT15:AW15"/>
    <mergeCell ref="AX15:AZ15"/>
    <mergeCell ref="AT13:AW13"/>
    <mergeCell ref="AX13:AZ13"/>
    <mergeCell ref="AO14:AP14"/>
    <mergeCell ref="AQ14:AS14"/>
    <mergeCell ref="AT14:AW14"/>
    <mergeCell ref="AX14:AZ14"/>
    <mergeCell ref="A12:I12"/>
    <mergeCell ref="J12:M12"/>
    <mergeCell ref="AO13:AP13"/>
    <mergeCell ref="AQ13:AS13"/>
    <mergeCell ref="AQ12:AS12"/>
    <mergeCell ref="AJ15:AL15"/>
    <mergeCell ref="AM15:AN15"/>
    <mergeCell ref="B6:I6"/>
    <mergeCell ref="B8:I8"/>
    <mergeCell ref="AJ13:AL13"/>
    <mergeCell ref="AM13:AN13"/>
    <mergeCell ref="AH13:AI13"/>
    <mergeCell ref="R12:U12"/>
    <mergeCell ref="V12:Y12"/>
    <mergeCell ref="Z12:AC12"/>
    <mergeCell ref="AF15:AG15"/>
    <mergeCell ref="AH15:AI15"/>
    <mergeCell ref="AD16:AE16"/>
    <mergeCell ref="AF16:AG16"/>
    <mergeCell ref="AH16:AI16"/>
    <mergeCell ref="M53:N53"/>
    <mergeCell ref="M52:N52"/>
    <mergeCell ref="AD13:AE13"/>
    <mergeCell ref="AF13:AG13"/>
    <mergeCell ref="V48:W48"/>
    <mergeCell ref="X48:Y48"/>
    <mergeCell ref="AB51:AD51"/>
    <mergeCell ref="AE51:AF51"/>
    <mergeCell ref="AG51:AH51"/>
    <mergeCell ref="AD15:AE15"/>
    <mergeCell ref="AD14:AE14"/>
    <mergeCell ref="AF14:AG14"/>
    <mergeCell ref="AH14:AI14"/>
    <mergeCell ref="AO12:AP12"/>
    <mergeCell ref="AD12:AE12"/>
    <mergeCell ref="AJ14:AL14"/>
    <mergeCell ref="AM14:AN14"/>
    <mergeCell ref="AT12:AW12"/>
    <mergeCell ref="AX12:AZ12"/>
    <mergeCell ref="AF12:AG12"/>
    <mergeCell ref="AH12:AI12"/>
    <mergeCell ref="AJ12:AL12"/>
    <mergeCell ref="AM12:AN12"/>
    <mergeCell ref="AL77:AP77"/>
    <mergeCell ref="AA106:AD107"/>
    <mergeCell ref="AA104:AD105"/>
    <mergeCell ref="Y80:AA81"/>
    <mergeCell ref="AB80:AF81"/>
    <mergeCell ref="AB82:AF83"/>
    <mergeCell ref="AG78:AP79"/>
    <mergeCell ref="BB103:BD104"/>
    <mergeCell ref="AV107:BA108"/>
    <mergeCell ref="BB107:BD108"/>
    <mergeCell ref="A107:C108"/>
    <mergeCell ref="D107:I108"/>
    <mergeCell ref="AV103:BA104"/>
    <mergeCell ref="A103:C104"/>
    <mergeCell ref="D103:I104"/>
    <mergeCell ref="Z108:AA112"/>
    <mergeCell ref="AD108:AE112"/>
    <mergeCell ref="AV99:BA100"/>
    <mergeCell ref="BB99:BD100"/>
    <mergeCell ref="A99:C100"/>
    <mergeCell ref="D99:I100"/>
    <mergeCell ref="A95:C96"/>
    <mergeCell ref="D95:I96"/>
    <mergeCell ref="AV95:BA96"/>
    <mergeCell ref="BB95:BD96"/>
    <mergeCell ref="AA94:AD95"/>
    <mergeCell ref="AA96:AD97"/>
    <mergeCell ref="M97:N98"/>
    <mergeCell ref="A91:C92"/>
    <mergeCell ref="D91:I92"/>
    <mergeCell ref="AV91:BA92"/>
    <mergeCell ref="BB91:BD92"/>
    <mergeCell ref="AV87:BA88"/>
    <mergeCell ref="BB87:BD88"/>
    <mergeCell ref="A87:C88"/>
    <mergeCell ref="D87:I88"/>
    <mergeCell ref="BB79:BD80"/>
    <mergeCell ref="BB83:BD84"/>
    <mergeCell ref="A83:C84"/>
    <mergeCell ref="D83:I84"/>
    <mergeCell ref="AV83:BA84"/>
    <mergeCell ref="AB84:AF85"/>
    <mergeCell ref="Y78:AA79"/>
    <mergeCell ref="AB78:AF79"/>
    <mergeCell ref="Y82:AA85"/>
    <mergeCell ref="A79:C80"/>
    <mergeCell ref="D79:I80"/>
    <mergeCell ref="AV79:BA80"/>
    <mergeCell ref="T76:X76"/>
    <mergeCell ref="Y76:AF76"/>
    <mergeCell ref="AG76:AK76"/>
    <mergeCell ref="AL76:AP76"/>
    <mergeCell ref="J76:N76"/>
    <mergeCell ref="O76:S76"/>
    <mergeCell ref="AG77:AK77"/>
    <mergeCell ref="J77:N77"/>
    <mergeCell ref="B15:I15"/>
    <mergeCell ref="A74:J74"/>
    <mergeCell ref="K74:BA74"/>
    <mergeCell ref="A73:P73"/>
    <mergeCell ref="A19:B19"/>
    <mergeCell ref="R66:U66"/>
    <mergeCell ref="V66:Y66"/>
    <mergeCell ref="Z66:AC66"/>
    <mergeCell ref="AD66:AE66"/>
    <mergeCell ref="AF66:AG66"/>
    <mergeCell ref="B16:I16"/>
    <mergeCell ref="B17:I17"/>
    <mergeCell ref="BG7:BH7"/>
    <mergeCell ref="BG10:BH10"/>
    <mergeCell ref="BG13:BH13"/>
    <mergeCell ref="BG17:BH17"/>
    <mergeCell ref="B7:I7"/>
    <mergeCell ref="N12:Q12"/>
    <mergeCell ref="B13:I13"/>
    <mergeCell ref="B14:I14"/>
    <mergeCell ref="BI4:BO4"/>
    <mergeCell ref="BG5:BH5"/>
    <mergeCell ref="BI5:BO5"/>
    <mergeCell ref="BG6:BH6"/>
    <mergeCell ref="BI6:BO6"/>
    <mergeCell ref="BG4:BH4"/>
    <mergeCell ref="BI12:BO12"/>
    <mergeCell ref="BI7:BO7"/>
    <mergeCell ref="BI8:BO8"/>
    <mergeCell ref="BG9:BH9"/>
    <mergeCell ref="BI9:BO9"/>
    <mergeCell ref="BI10:BO10"/>
    <mergeCell ref="BG11:BH11"/>
    <mergeCell ref="BI11:BO11"/>
    <mergeCell ref="BG12:BH12"/>
    <mergeCell ref="BG8:BH8"/>
    <mergeCell ref="BI17:BO17"/>
    <mergeCell ref="BG18:BH18"/>
    <mergeCell ref="BI18:BO18"/>
    <mergeCell ref="BI13:BO13"/>
    <mergeCell ref="BG14:BH14"/>
    <mergeCell ref="BI14:BO14"/>
    <mergeCell ref="BG15:BH15"/>
    <mergeCell ref="BI15:BO15"/>
    <mergeCell ref="BI16:BO16"/>
    <mergeCell ref="BG16:BH16"/>
    <mergeCell ref="BI19:BO19"/>
    <mergeCell ref="BG20:BH20"/>
    <mergeCell ref="BI20:BO20"/>
    <mergeCell ref="BG21:BH21"/>
    <mergeCell ref="BI21:BO21"/>
    <mergeCell ref="BG19:BH19"/>
    <mergeCell ref="BI22:BO22"/>
    <mergeCell ref="BG23:BH23"/>
    <mergeCell ref="BI23:BO23"/>
    <mergeCell ref="BG24:BH24"/>
    <mergeCell ref="BI24:BO24"/>
    <mergeCell ref="BG22:BH22"/>
    <mergeCell ref="BG25:BH25"/>
    <mergeCell ref="BI25:BO25"/>
    <mergeCell ref="BG26:BH26"/>
    <mergeCell ref="BI26:BO26"/>
    <mergeCell ref="BG27:BH27"/>
    <mergeCell ref="BI27:BO27"/>
    <mergeCell ref="BG28:BH28"/>
    <mergeCell ref="BI28:BO28"/>
    <mergeCell ref="BG29:BH29"/>
    <mergeCell ref="BI29:BO29"/>
    <mergeCell ref="BG30:BH30"/>
    <mergeCell ref="BI30:BO30"/>
    <mergeCell ref="BG31:BH31"/>
    <mergeCell ref="BI31:BO31"/>
    <mergeCell ref="BG32:BH32"/>
    <mergeCell ref="BI32:BO32"/>
    <mergeCell ref="BG33:BH33"/>
    <mergeCell ref="BI33:BO33"/>
    <mergeCell ref="BG34:BH34"/>
    <mergeCell ref="BI34:BO34"/>
    <mergeCell ref="BG35:BH35"/>
    <mergeCell ref="BI35:BO35"/>
    <mergeCell ref="BG36:BH36"/>
    <mergeCell ref="BI36:BO36"/>
    <mergeCell ref="BG37:BH37"/>
    <mergeCell ref="BI37:BO37"/>
    <mergeCell ref="BG38:BH38"/>
    <mergeCell ref="BI38:BO38"/>
    <mergeCell ref="BG39:BH39"/>
    <mergeCell ref="BI39:BO39"/>
    <mergeCell ref="BG40:BH40"/>
    <mergeCell ref="BI40:BO40"/>
    <mergeCell ref="AE44:AF44"/>
    <mergeCell ref="BG41:BH41"/>
    <mergeCell ref="BI41:BO41"/>
    <mergeCell ref="BG42:BH42"/>
    <mergeCell ref="BI42:BO42"/>
    <mergeCell ref="AM41:AN41"/>
    <mergeCell ref="AO41:AP41"/>
    <mergeCell ref="AH41:AI41"/>
    <mergeCell ref="AJ41:AL41"/>
    <mergeCell ref="AG44:AH44"/>
    <mergeCell ref="V44:W44"/>
    <mergeCell ref="X44:Y44"/>
    <mergeCell ref="Z44:AA44"/>
    <mergeCell ref="AB44:AD44"/>
    <mergeCell ref="BG43:BH43"/>
    <mergeCell ref="BI43:BO43"/>
    <mergeCell ref="BG44:BH44"/>
    <mergeCell ref="BI44:BO44"/>
    <mergeCell ref="BI49:BO49"/>
    <mergeCell ref="BI46:BO46"/>
    <mergeCell ref="BP55:BU55"/>
    <mergeCell ref="B55:I55"/>
    <mergeCell ref="J55:L55"/>
    <mergeCell ref="O55:P55"/>
    <mergeCell ref="AA55:AC55"/>
    <mergeCell ref="Q55:R55"/>
    <mergeCell ref="M55:N55"/>
    <mergeCell ref="AD55:AG55"/>
    <mergeCell ref="BI53:BO53"/>
    <mergeCell ref="BG55:BH55"/>
    <mergeCell ref="BI55:BO55"/>
    <mergeCell ref="BG45:BH45"/>
    <mergeCell ref="BI45:BO45"/>
    <mergeCell ref="BG52:BH52"/>
    <mergeCell ref="BI52:BO52"/>
    <mergeCell ref="BI48:BO48"/>
    <mergeCell ref="BG50:BH50"/>
    <mergeCell ref="BI50:BO50"/>
    <mergeCell ref="BP5:BU5"/>
    <mergeCell ref="BP6:BU6"/>
    <mergeCell ref="BP7:BU7"/>
    <mergeCell ref="BP8:BU8"/>
    <mergeCell ref="BP9:BU9"/>
    <mergeCell ref="BP10:BU10"/>
    <mergeCell ref="BP11:BU11"/>
    <mergeCell ref="BP12:BU12"/>
    <mergeCell ref="BP13:BU13"/>
    <mergeCell ref="BP14:BU14"/>
    <mergeCell ref="BP15:BU15"/>
    <mergeCell ref="BP16:BU16"/>
    <mergeCell ref="BP17:BU17"/>
    <mergeCell ref="BP18:BU18"/>
    <mergeCell ref="BP19:BU19"/>
    <mergeCell ref="BP20:BU20"/>
    <mergeCell ref="BP26:BU26"/>
    <mergeCell ref="BP27:BU27"/>
    <mergeCell ref="BP28:BU28"/>
    <mergeCell ref="BP21:BU21"/>
    <mergeCell ref="BP22:BU22"/>
    <mergeCell ref="BP23:BU23"/>
    <mergeCell ref="BP24:BU24"/>
    <mergeCell ref="A3:B3"/>
    <mergeCell ref="BP52:BU52"/>
    <mergeCell ref="BP53:BU53"/>
    <mergeCell ref="B52:I52"/>
    <mergeCell ref="B53:I53"/>
    <mergeCell ref="J52:L52"/>
    <mergeCell ref="J53:L53"/>
    <mergeCell ref="O52:P52"/>
    <mergeCell ref="BP41:BU41"/>
    <mergeCell ref="BP42:BU42"/>
    <mergeCell ref="A4:I4"/>
    <mergeCell ref="BG51:BH51"/>
    <mergeCell ref="BI51:BO51"/>
    <mergeCell ref="BP51:BU51"/>
    <mergeCell ref="BP45:BU45"/>
    <mergeCell ref="BP43:BU43"/>
    <mergeCell ref="BP44:BU44"/>
    <mergeCell ref="BP37:BU37"/>
    <mergeCell ref="BP38:BU38"/>
    <mergeCell ref="BP39:BU39"/>
    <mergeCell ref="B9:I9"/>
    <mergeCell ref="A11:B11"/>
    <mergeCell ref="BP48:BU48"/>
    <mergeCell ref="BP30:BU30"/>
    <mergeCell ref="BP31:BU31"/>
    <mergeCell ref="BP32:BU32"/>
    <mergeCell ref="BP25:BU25"/>
    <mergeCell ref="A48:I48"/>
    <mergeCell ref="J48:M48"/>
    <mergeCell ref="BP40:BU40"/>
    <mergeCell ref="AJ68:AL68"/>
    <mergeCell ref="AM68:AN68"/>
    <mergeCell ref="AO68:AP68"/>
    <mergeCell ref="BP29:BU29"/>
    <mergeCell ref="BP50:BU50"/>
    <mergeCell ref="BP33:BU33"/>
    <mergeCell ref="BP34:BU34"/>
    <mergeCell ref="BP35:BU35"/>
    <mergeCell ref="BP36:BU36"/>
    <mergeCell ref="BP49:BU49"/>
    <mergeCell ref="B68:I68"/>
    <mergeCell ref="AD68:AE68"/>
    <mergeCell ref="AF68:AG68"/>
    <mergeCell ref="AH68:AI68"/>
    <mergeCell ref="AX68:AZ68"/>
    <mergeCell ref="B69:I69"/>
    <mergeCell ref="AD69:AE69"/>
    <mergeCell ref="AF69:AG69"/>
    <mergeCell ref="AH69:AI69"/>
    <mergeCell ref="AJ69:AL69"/>
    <mergeCell ref="AM69:AN69"/>
    <mergeCell ref="AO69:AP69"/>
    <mergeCell ref="AQ69:AS69"/>
    <mergeCell ref="AT69:AW69"/>
    <mergeCell ref="AX69:AZ69"/>
    <mergeCell ref="B70:I70"/>
    <mergeCell ref="AD70:AE70"/>
    <mergeCell ref="AF70:AG70"/>
    <mergeCell ref="AH70:AI70"/>
    <mergeCell ref="AJ70:AL70"/>
    <mergeCell ref="AM70:AN70"/>
    <mergeCell ref="AO70:AP70"/>
    <mergeCell ref="AQ70:AS70"/>
    <mergeCell ref="AT70:AW70"/>
    <mergeCell ref="AX70:AZ70"/>
    <mergeCell ref="B71:I71"/>
    <mergeCell ref="AD71:AE71"/>
    <mergeCell ref="AF71:AG71"/>
    <mergeCell ref="AH71:AI71"/>
    <mergeCell ref="AJ71:AL71"/>
    <mergeCell ref="AM71:AN71"/>
    <mergeCell ref="AO71:AP71"/>
    <mergeCell ref="AQ71:AS71"/>
    <mergeCell ref="AT71:AW71"/>
    <mergeCell ref="AX71:AZ71"/>
    <mergeCell ref="AB48:AD48"/>
    <mergeCell ref="AE48:AF48"/>
    <mergeCell ref="AG48:AH48"/>
    <mergeCell ref="AI48:AK48"/>
    <mergeCell ref="AB50:AD50"/>
    <mergeCell ref="AE50:AF50"/>
    <mergeCell ref="AG50:AH50"/>
    <mergeCell ref="AL51:AO51"/>
    <mergeCell ref="AP51:AR51"/>
    <mergeCell ref="N48:Q48"/>
    <mergeCell ref="R48:U48"/>
    <mergeCell ref="B50:I50"/>
    <mergeCell ref="V50:W50"/>
    <mergeCell ref="B49:I49"/>
    <mergeCell ref="V49:W49"/>
    <mergeCell ref="AG49:AH49"/>
    <mergeCell ref="AI49:AK49"/>
    <mergeCell ref="X49:Y49"/>
    <mergeCell ref="Z49:AA49"/>
    <mergeCell ref="BI47:BO47"/>
    <mergeCell ref="BP47:BU47"/>
    <mergeCell ref="BP46:BU46"/>
    <mergeCell ref="B51:I51"/>
    <mergeCell ref="V51:W51"/>
    <mergeCell ref="X51:Y51"/>
    <mergeCell ref="Z51:AA51"/>
    <mergeCell ref="X50:Y50"/>
    <mergeCell ref="Z50:AA50"/>
    <mergeCell ref="AP48:AR48"/>
    <mergeCell ref="AX60:AZ60"/>
    <mergeCell ref="AT61:AW61"/>
    <mergeCell ref="AX59:AZ59"/>
    <mergeCell ref="AP49:AR49"/>
    <mergeCell ref="AO59:AP59"/>
    <mergeCell ref="AQ59:AS59"/>
    <mergeCell ref="BG46:BH46"/>
    <mergeCell ref="BG47:BH47"/>
    <mergeCell ref="BG53:BH53"/>
    <mergeCell ref="BG49:BH49"/>
    <mergeCell ref="BG48:BH48"/>
    <mergeCell ref="AL48:AO48"/>
    <mergeCell ref="AI51:AK51"/>
    <mergeCell ref="AD67:AE67"/>
    <mergeCell ref="AF67:AG67"/>
    <mergeCell ref="AH67:AI67"/>
    <mergeCell ref="AJ67:AL67"/>
    <mergeCell ref="AM67:AN67"/>
    <mergeCell ref="AO67:AP67"/>
    <mergeCell ref="AB49:AD49"/>
    <mergeCell ref="AE49:AF49"/>
    <mergeCell ref="AQ67:AS67"/>
    <mergeCell ref="M54:N54"/>
    <mergeCell ref="O54:P54"/>
    <mergeCell ref="Q54:R54"/>
    <mergeCell ref="W55:Y55"/>
    <mergeCell ref="AH66:AI66"/>
    <mergeCell ref="Z58:AC58"/>
    <mergeCell ref="AD58:AE58"/>
    <mergeCell ref="AJ60:AL60"/>
    <mergeCell ref="AM60:AN60"/>
    <mergeCell ref="O77:S77"/>
    <mergeCell ref="S55:V55"/>
    <mergeCell ref="R58:U58"/>
    <mergeCell ref="V58:Y58"/>
    <mergeCell ref="T77:X77"/>
    <mergeCell ref="Y77:AF77"/>
    <mergeCell ref="AF58:AG58"/>
  </mergeCells>
  <conditionalFormatting sqref="AB37:AB40 N37 R37:R38 T37:T38 AB59:AB62 N59 R59:R60 T59:T60 V5:V7 P5 T45:T46 X5:X7 Z5:Z8 AB13:AB16 N13 R13:R14 T13:T14 AB21:AB24 N21 R21:R22 T21:T22 AB29:AB32 N29 R29:R30 T29:T30 T67:T68 P45 T49:T50 AB5:AB8 N5 R5:R6 T5:T6 V13:V15 P13 X13:X15 Z13:Z16 V21:V23 P21 X21:X23 Z21:Z24 V29:V31 P29 X29:X31 Z29:Z32 V37:V39 P37 X37:X39 Z37:Z40 V59:V61 P59 X59:X61 Z59:Z62 V67:V69 P67 X67:X69 Z67:Z70 AB67:AB70 N67 R67:R68 N45 R45:R46 R49:R50 N49 P49:Q49">
    <cfRule type="cellIs" priority="1" dxfId="5" operator="equal" stopIfTrue="1">
      <formula>0</formula>
    </cfRule>
  </conditionalFormatting>
  <conditionalFormatting sqref="J58:AC58 B59:B64 J66:AC66 B67:B72 J4:AC4 B5:B10 J12:AC12 J20:AC20 B21:B26 J28:AC28 B29:B34 J36:AC36 B37:B42 J44:U44 B13:B18 B45:B47 J48:U48 B49:B56 S52:S55">
    <cfRule type="cellIs" priority="2" dxfId="11" operator="lessThan" stopIfTrue="1">
      <formula>41</formula>
    </cfRule>
  </conditionalFormatting>
  <printOptions horizontalCentered="1"/>
  <pageMargins left="0.47" right="0.14" top="0.1968503937007874" bottom="0.1968503937007874" header="0.5118110236220472" footer="0.2"/>
  <pageSetup fitToHeight="2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namiki</dc:creator>
  <cp:keywords/>
  <dc:description/>
  <cp:lastModifiedBy>FedEx</cp:lastModifiedBy>
  <cp:lastPrinted>2012-04-15T03:11:07Z</cp:lastPrinted>
  <dcterms:created xsi:type="dcterms:W3CDTF">2004-10-23T21:29:12Z</dcterms:created>
  <dcterms:modified xsi:type="dcterms:W3CDTF">2012-07-24T22:42:23Z</dcterms:modified>
  <cp:category/>
  <cp:version/>
  <cp:contentType/>
  <cp:contentStatus/>
</cp:coreProperties>
</file>