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970" tabRatio="680" activeTab="2"/>
  </bookViews>
  <sheets>
    <sheet name="２５年度" sheetId="1" r:id="rId1"/>
    <sheet name="２５年度 (2)" sheetId="2" r:id="rId2"/>
    <sheet name="２５年度 (3)" sheetId="3" r:id="rId3"/>
    <sheet name="Sheet2" sheetId="4" r:id="rId4"/>
    <sheet name="Sheet1" sheetId="5" r:id="rId5"/>
  </sheets>
  <definedNames>
    <definedName name="_xlnm.Print_Area" localSheetId="0">'２５年度'!$B$1:$AF$22</definedName>
    <definedName name="_xlnm.Print_Area" localSheetId="1">'２５年度 (2)'!$B$1:$AF$22</definedName>
    <definedName name="_xlnm.Print_Area" localSheetId="2">'２５年度 (3)'!$B$1:$AU$22</definedName>
  </definedNames>
  <calcPr fullCalcOnLoad="1"/>
</workbook>
</file>

<file path=xl/sharedStrings.xml><?xml version="1.0" encoding="utf-8"?>
<sst xmlns="http://schemas.openxmlformats.org/spreadsheetml/2006/main" count="195" uniqueCount="23">
  <si>
    <t>得点</t>
  </si>
  <si>
    <t>失点</t>
  </si>
  <si>
    <t>得失点</t>
  </si>
  <si>
    <t>勝点</t>
  </si>
  <si>
    <t>暫定順位</t>
  </si>
  <si>
    <t>-</t>
  </si>
  <si>
    <r>
      <rPr>
        <sz val="11"/>
        <color indexed="8"/>
        <rFont val="BatangChe"/>
        <family val="3"/>
      </rPr>
      <t>四</t>
    </r>
    <r>
      <rPr>
        <sz val="11"/>
        <color indexed="8"/>
        <rFont val="ＭＳ Ｐゴシック"/>
        <family val="3"/>
      </rPr>
      <t>十雀</t>
    </r>
  </si>
  <si>
    <t>前期</t>
  </si>
  <si>
    <t>-</t>
  </si>
  <si>
    <t>成田国際空港㈱：ＮＡＡ</t>
  </si>
  <si>
    <t>ガンナーズＦＣ</t>
  </si>
  <si>
    <t>佐倉市役所</t>
  </si>
  <si>
    <t>玉造ＳＣ</t>
  </si>
  <si>
    <t>ペリカーノＦＣ</t>
  </si>
  <si>
    <t>成田市４０雀選抜</t>
  </si>
  <si>
    <t>ＮＡＡ</t>
  </si>
  <si>
    <t>ガンナーズ</t>
  </si>
  <si>
    <t>玉造</t>
  </si>
  <si>
    <t>ペリカーノ</t>
  </si>
  <si>
    <t>４０雀選抜</t>
  </si>
  <si>
    <t>△</t>
  </si>
  <si>
    <t>平成２５年度　第１回成田市社会人ソサイチナイターリーグ　成績表</t>
  </si>
  <si>
    <t>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</si>
</sst>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m&quot;月&quot;d&quot;日&quot;;@"/>
    <numFmt numFmtId="179" formatCode="0_ ;[Red]\-0\ "/>
    <numFmt numFmtId="180" formatCode="m/d;@"/>
    <numFmt numFmtId="181" formatCode="mmm\-yyyy"/>
    <numFmt numFmtId="182" formatCode="..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明朝体"/>
      <family val="1"/>
    </font>
    <font>
      <b/>
      <sz val="11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8"/>
      <name val="BatangCh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mbria"/>
      <family val="3"/>
    </font>
    <font>
      <sz val="11"/>
      <color rgb="FF008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42" fillId="31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3" fillId="0" borderId="0" xfId="63" applyNumberFormat="1" applyFont="1" applyAlignment="1">
      <alignment horizontal="center" vertical="center"/>
      <protection/>
    </xf>
    <xf numFmtId="0" fontId="3" fillId="0" borderId="0" xfId="63" applyNumberFormat="1" applyFont="1" applyAlignment="1">
      <alignment horizontal="left" vertical="center"/>
      <protection/>
    </xf>
    <xf numFmtId="0" fontId="5" fillId="0" borderId="0" xfId="63" applyNumberFormat="1" applyFont="1" applyFill="1" applyAlignment="1">
      <alignment horizontal="center" vertical="center"/>
      <protection/>
    </xf>
    <xf numFmtId="0" fontId="1" fillId="0" borderId="0" xfId="63" applyNumberFormat="1" applyFont="1">
      <alignment vertical="center"/>
      <protection/>
    </xf>
    <xf numFmtId="0" fontId="3" fillId="0" borderId="0" xfId="63" applyNumberFormat="1" applyFont="1" applyAlignment="1">
      <alignment vertical="center"/>
      <protection/>
    </xf>
    <xf numFmtId="0" fontId="3" fillId="0" borderId="0" xfId="63" applyNumberFormat="1" applyFont="1" applyFill="1" applyAlignment="1">
      <alignment horizontal="center" vertical="center"/>
      <protection/>
    </xf>
    <xf numFmtId="0" fontId="3" fillId="0" borderId="0" xfId="63" applyNumberFormat="1" applyFont="1" applyFill="1" applyAlignment="1">
      <alignment horizontal="left" vertical="center"/>
      <protection/>
    </xf>
    <xf numFmtId="0" fontId="3" fillId="0" borderId="0" xfId="63" applyNumberFormat="1" applyFont="1" applyBorder="1" applyAlignment="1">
      <alignment horizontal="center" vertical="center"/>
      <protection/>
    </xf>
    <xf numFmtId="0" fontId="3" fillId="0" borderId="0" xfId="63" applyNumberFormat="1" applyFont="1" applyBorder="1" applyAlignment="1">
      <alignment horizontal="left" vertical="center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3" applyNumberFormat="1" applyFont="1" applyAlignment="1">
      <alignment horizontal="left" vertical="center"/>
      <protection/>
    </xf>
    <xf numFmtId="0" fontId="1" fillId="0" borderId="0" xfId="63" applyNumberFormat="1" applyFont="1">
      <alignment vertical="center"/>
      <protection/>
    </xf>
    <xf numFmtId="0" fontId="1" fillId="0" borderId="0" xfId="0" applyNumberFormat="1" applyFont="1" applyAlignment="1">
      <alignment vertical="center"/>
    </xf>
    <xf numFmtId="180" fontId="1" fillId="0" borderId="0" xfId="63" applyNumberFormat="1" applyFont="1">
      <alignment vertical="center"/>
      <protection/>
    </xf>
    <xf numFmtId="176" fontId="3" fillId="0" borderId="0" xfId="63" applyNumberFormat="1" applyFont="1" applyAlignment="1">
      <alignment horizontal="center" vertical="center"/>
      <protection/>
    </xf>
    <xf numFmtId="176" fontId="3" fillId="0" borderId="0" xfId="63" applyNumberFormat="1" applyFont="1" applyAlignment="1">
      <alignment vertical="center"/>
      <protection/>
    </xf>
    <xf numFmtId="176" fontId="3" fillId="0" borderId="0" xfId="63" applyNumberFormat="1" applyFont="1" applyFill="1" applyAlignment="1">
      <alignment horizontal="center" vertical="center"/>
      <protection/>
    </xf>
    <xf numFmtId="176" fontId="3" fillId="0" borderId="0" xfId="63" applyNumberFormat="1" applyFont="1" applyFill="1" applyBorder="1" applyAlignment="1">
      <alignment horizontal="center" vertical="center" wrapText="1"/>
      <protection/>
    </xf>
    <xf numFmtId="176" fontId="1" fillId="0" borderId="0" xfId="63" applyNumberFormat="1" applyFont="1">
      <alignment vertical="center"/>
      <protection/>
    </xf>
    <xf numFmtId="0" fontId="3" fillId="0" borderId="0" xfId="63" applyNumberFormat="1" applyFont="1" applyFill="1" applyBorder="1" applyAlignment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63" applyNumberFormat="1" applyFont="1" applyFill="1" applyBorder="1" applyAlignment="1" applyProtection="1">
      <alignment horizontal="center" vertical="center"/>
      <protection locked="0"/>
    </xf>
    <xf numFmtId="0" fontId="3" fillId="0" borderId="10" xfId="63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63" applyNumberFormat="1" applyFont="1" applyFill="1" applyBorder="1" applyAlignment="1" applyProtection="1">
      <alignment horizontal="left" vertical="center" shrinkToFit="1"/>
      <protection locked="0"/>
    </xf>
    <xf numFmtId="0" fontId="3" fillId="0" borderId="11" xfId="65" applyNumberFormat="1" applyFont="1" applyFill="1" applyBorder="1" applyAlignment="1" applyProtection="1">
      <alignment horizontal="left" vertical="center" shrinkToFit="1"/>
      <protection locked="0"/>
    </xf>
    <xf numFmtId="0" fontId="3" fillId="0" borderId="13" xfId="63" applyNumberFormat="1" applyFont="1" applyFill="1" applyBorder="1" applyAlignment="1" applyProtection="1">
      <alignment horizontal="center" vertical="center" shrinkToFit="1"/>
      <protection/>
    </xf>
    <xf numFmtId="176" fontId="3" fillId="0" borderId="13" xfId="63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NumberFormat="1" applyFont="1" applyAlignment="1" applyProtection="1">
      <alignment horizontal="center" vertical="center"/>
      <protection/>
    </xf>
    <xf numFmtId="0" fontId="3" fillId="0" borderId="0" xfId="63" applyNumberFormat="1" applyFont="1" applyAlignment="1" applyProtection="1">
      <alignment horizontal="center" vertical="center"/>
      <protection/>
    </xf>
    <xf numFmtId="0" fontId="1" fillId="0" borderId="0" xfId="63" applyNumberFormat="1" applyFont="1" applyProtection="1">
      <alignment vertical="center"/>
      <protection/>
    </xf>
    <xf numFmtId="0" fontId="3" fillId="0" borderId="14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center" vertical="center"/>
      <protection/>
    </xf>
    <xf numFmtId="0" fontId="3" fillId="0" borderId="14" xfId="63" applyNumberFormat="1" applyFont="1" applyFill="1" applyBorder="1" applyAlignment="1">
      <alignment horizontal="center" vertical="center" shrinkToFit="1"/>
      <protection/>
    </xf>
    <xf numFmtId="0" fontId="3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0" fontId="6" fillId="0" borderId="16" xfId="63" applyNumberFormat="1" applyFont="1" applyBorder="1" applyAlignment="1" applyProtection="1">
      <alignment horizontal="center" vertical="center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NumberFormat="1" applyFont="1" applyFill="1" applyBorder="1" applyAlignment="1" applyProtection="1">
      <alignment horizontal="center" vertical="center" wrapText="1"/>
      <protection/>
    </xf>
    <xf numFmtId="0" fontId="1" fillId="0" borderId="13" xfId="63" applyNumberFormat="1" applyFont="1" applyBorder="1" applyAlignment="1" applyProtection="1">
      <alignment horizontal="center" vertical="center"/>
      <protection/>
    </xf>
    <xf numFmtId="0" fontId="1" fillId="0" borderId="17" xfId="63" applyNumberFormat="1" applyFont="1" applyBorder="1" applyAlignment="1" applyProtection="1">
      <alignment horizontal="center" vertical="center"/>
      <protection/>
    </xf>
    <xf numFmtId="0" fontId="1" fillId="0" borderId="18" xfId="63" applyNumberFormat="1" applyFont="1" applyBorder="1" applyAlignment="1" applyProtection="1">
      <alignment horizontal="center" vertical="center"/>
      <protection/>
    </xf>
    <xf numFmtId="56" fontId="3" fillId="0" borderId="19" xfId="63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63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63" applyNumberFormat="1" applyFont="1" applyFill="1" applyBorder="1" applyAlignment="1" applyProtection="1">
      <alignment horizontal="center" vertical="center" shrinkToFit="1"/>
      <protection locked="0"/>
    </xf>
    <xf numFmtId="176" fontId="3" fillId="0" borderId="13" xfId="63" applyNumberFormat="1" applyFont="1" applyFill="1" applyBorder="1" applyAlignment="1" applyProtection="1">
      <alignment horizontal="center" vertical="center" wrapText="1"/>
      <protection/>
    </xf>
    <xf numFmtId="176" fontId="3" fillId="0" borderId="17" xfId="63" applyNumberFormat="1" applyFont="1" applyFill="1" applyBorder="1" applyAlignment="1" applyProtection="1">
      <alignment horizontal="center" vertical="center" wrapText="1"/>
      <protection/>
    </xf>
    <xf numFmtId="176" fontId="3" fillId="0" borderId="18" xfId="63" applyNumberFormat="1" applyFont="1" applyFill="1" applyBorder="1" applyAlignment="1" applyProtection="1">
      <alignment horizontal="center" vertical="center" wrapText="1"/>
      <protection/>
    </xf>
    <xf numFmtId="0" fontId="3" fillId="0" borderId="19" xfId="63" applyNumberFormat="1" applyFont="1" applyFill="1" applyBorder="1" applyAlignment="1" applyProtection="1">
      <alignment horizontal="center" vertical="center" shrinkToFit="1"/>
      <protection locked="0"/>
    </xf>
    <xf numFmtId="56" fontId="3" fillId="0" borderId="19" xfId="63" applyNumberFormat="1" applyFont="1" applyFill="1" applyBorder="1" applyAlignment="1" applyProtection="1">
      <alignment horizontal="center" vertical="center"/>
      <protection locked="0"/>
    </xf>
    <xf numFmtId="0" fontId="3" fillId="0" borderId="20" xfId="63" applyNumberFormat="1" applyFont="1" applyFill="1" applyBorder="1" applyAlignment="1" applyProtection="1">
      <alignment horizontal="center" vertical="center"/>
      <protection locked="0"/>
    </xf>
    <xf numFmtId="0" fontId="3" fillId="0" borderId="21" xfId="63" applyNumberFormat="1" applyFont="1" applyFill="1" applyBorder="1" applyAlignment="1" applyProtection="1">
      <alignment horizontal="center" vertical="center"/>
      <protection locked="0"/>
    </xf>
    <xf numFmtId="56" fontId="3" fillId="0" borderId="19" xfId="65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65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65" applyNumberFormat="1" applyFont="1" applyFill="1" applyBorder="1" applyAlignment="1" applyProtection="1">
      <alignment horizontal="center" vertical="center" shrinkToFit="1"/>
      <protection locked="0"/>
    </xf>
    <xf numFmtId="56" fontId="3" fillId="0" borderId="20" xfId="63" applyNumberFormat="1" applyFont="1" applyFill="1" applyBorder="1" applyAlignment="1" applyProtection="1">
      <alignment horizontal="center" vertical="center" shrinkToFit="1"/>
      <protection locked="0"/>
    </xf>
    <xf numFmtId="56" fontId="3" fillId="0" borderId="21" xfId="63" applyNumberFormat="1" applyFont="1" applyFill="1" applyBorder="1" applyAlignment="1" applyProtection="1">
      <alignment horizontal="center" vertical="center" shrinkToFit="1"/>
      <protection locked="0"/>
    </xf>
    <xf numFmtId="56" fontId="3" fillId="0" borderId="20" xfId="63" applyNumberFormat="1" applyFont="1" applyFill="1" applyBorder="1" applyAlignment="1" applyProtection="1">
      <alignment horizontal="center" vertical="center"/>
      <protection locked="0"/>
    </xf>
    <xf numFmtId="56" fontId="3" fillId="0" borderId="21" xfId="63" applyNumberFormat="1" applyFont="1" applyFill="1" applyBorder="1" applyAlignment="1" applyProtection="1">
      <alignment horizontal="center" vertical="center"/>
      <protection locked="0"/>
    </xf>
    <xf numFmtId="0" fontId="3" fillId="0" borderId="22" xfId="63" applyNumberFormat="1" applyFont="1" applyFill="1" applyBorder="1" applyAlignment="1" applyProtection="1">
      <alignment horizontal="center" vertical="center" shrinkToFit="1"/>
      <protection/>
    </xf>
    <xf numFmtId="0" fontId="3" fillId="0" borderId="23" xfId="63" applyNumberFormat="1" applyFont="1" applyFill="1" applyBorder="1" applyAlignment="1" applyProtection="1">
      <alignment horizontal="center" vertical="center" shrinkToFit="1"/>
      <protection/>
    </xf>
    <xf numFmtId="0" fontId="3" fillId="0" borderId="24" xfId="63" applyNumberFormat="1" applyFont="1" applyFill="1" applyBorder="1" applyAlignment="1" applyProtection="1">
      <alignment horizontal="center" vertical="center" shrinkToFit="1"/>
      <protection/>
    </xf>
    <xf numFmtId="0" fontId="3" fillId="0" borderId="1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/>
      <protection/>
    </xf>
    <xf numFmtId="0" fontId="3" fillId="0" borderId="18" xfId="63" applyNumberFormat="1" applyFont="1" applyFill="1" applyBorder="1" applyAlignment="1" applyProtection="1">
      <alignment horizontal="center" vertical="center"/>
      <protection/>
    </xf>
    <xf numFmtId="0" fontId="3" fillId="0" borderId="13" xfId="63" applyNumberFormat="1" applyFont="1" applyFill="1" applyBorder="1" applyAlignment="1" applyProtection="1">
      <alignment horizontal="center" vertical="center" shrinkToFit="1"/>
      <protection/>
    </xf>
    <xf numFmtId="0" fontId="3" fillId="0" borderId="17" xfId="63" applyNumberFormat="1" applyFont="1" applyFill="1" applyBorder="1" applyAlignment="1" applyProtection="1">
      <alignment horizontal="center" vertical="center" shrinkToFit="1"/>
      <protection/>
    </xf>
    <xf numFmtId="0" fontId="3" fillId="0" borderId="18" xfId="63" applyNumberFormat="1" applyFont="1" applyFill="1" applyBorder="1" applyAlignment="1" applyProtection="1">
      <alignment horizontal="center" vertical="center" shrinkToFi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 shrinkToFit="1"/>
      <protection/>
    </xf>
    <xf numFmtId="0" fontId="3" fillId="0" borderId="17" xfId="63" applyNumberFormat="1" applyFont="1" applyFill="1" applyBorder="1" applyAlignment="1" applyProtection="1">
      <alignment horizontal="center" vertical="center" wrapText="1" shrinkToFit="1"/>
      <protection/>
    </xf>
    <xf numFmtId="0" fontId="3" fillId="0" borderId="18" xfId="63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63" applyNumberFormat="1" applyFont="1" applyAlignment="1" applyProtection="1">
      <alignment horizontal="center" vertical="center"/>
      <protection/>
    </xf>
    <xf numFmtId="0" fontId="6" fillId="0" borderId="14" xfId="63" applyNumberFormat="1" applyFont="1" applyBorder="1" applyAlignment="1" applyProtection="1">
      <alignment horizontal="center" vertical="center"/>
      <protection/>
    </xf>
    <xf numFmtId="0" fontId="44" fillId="0" borderId="22" xfId="63" applyNumberFormat="1" applyFont="1" applyFill="1" applyBorder="1" applyAlignment="1" applyProtection="1">
      <alignment horizontal="center" vertical="center" shrinkToFit="1"/>
      <protection/>
    </xf>
    <xf numFmtId="0" fontId="44" fillId="0" borderId="23" xfId="63" applyNumberFormat="1" applyFont="1" applyFill="1" applyBorder="1" applyAlignment="1" applyProtection="1">
      <alignment horizontal="center" vertical="center" shrinkToFit="1"/>
      <protection/>
    </xf>
    <xf numFmtId="0" fontId="44" fillId="0" borderId="24" xfId="63" applyNumberFormat="1" applyFont="1" applyFill="1" applyBorder="1" applyAlignment="1" applyProtection="1">
      <alignment horizontal="center" vertical="center" shrinkToFit="1"/>
      <protection/>
    </xf>
    <xf numFmtId="0" fontId="6" fillId="0" borderId="16" xfId="63" applyNumberFormat="1" applyFont="1" applyBorder="1" applyAlignment="1" applyProtection="1">
      <alignment horizontal="center" vertical="center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63" applyNumberFormat="1" applyFont="1" applyFill="1" applyBorder="1" applyAlignment="1">
      <alignment horizontal="center" vertical="center" wrapText="1"/>
      <protection/>
    </xf>
    <xf numFmtId="0" fontId="3" fillId="0" borderId="20" xfId="63" applyNumberFormat="1" applyFont="1" applyFill="1" applyBorder="1" applyAlignment="1">
      <alignment horizontal="center" vertical="center" wrapText="1"/>
      <protection/>
    </xf>
    <xf numFmtId="0" fontId="3" fillId="0" borderId="21" xfId="63" applyNumberFormat="1" applyFont="1" applyFill="1" applyBorder="1" applyAlignment="1">
      <alignment horizontal="center" vertical="center" wrapText="1"/>
      <protection/>
    </xf>
    <xf numFmtId="0" fontId="3" fillId="0" borderId="14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15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ハイパーリンク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2_２２年度成績表5.13" xfId="65"/>
    <cellStyle name="標準 3" xfId="66"/>
    <cellStyle name="標準 3 2" xfId="67"/>
    <cellStyle name="標準 3 2 2" xfId="68"/>
    <cellStyle name="標準 3 2_２２年度成績表" xfId="69"/>
    <cellStyle name="標準 3_２２年度成績表" xfId="70"/>
    <cellStyle name="標準 4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19050</xdr:rowOff>
    </xdr:from>
    <xdr:to>
      <xdr:col>24</xdr:col>
      <xdr:colOff>9525</xdr:colOff>
      <xdr:row>22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1885950" y="1314450"/>
          <a:ext cx="5476875" cy="684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19050</xdr:rowOff>
    </xdr:from>
    <xdr:to>
      <xdr:col>24</xdr:col>
      <xdr:colOff>9525</xdr:colOff>
      <xdr:row>22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1885950" y="1314450"/>
          <a:ext cx="5591175" cy="684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</xdr:rowOff>
    </xdr:from>
    <xdr:to>
      <xdr:col>38</xdr:col>
      <xdr:colOff>257175</xdr:colOff>
      <xdr:row>22</xdr:row>
      <xdr:rowOff>19050</xdr:rowOff>
    </xdr:to>
    <xdr:sp>
      <xdr:nvSpPr>
        <xdr:cNvPr id="1" name="直線コネクタ 3"/>
        <xdr:cNvSpPr>
          <a:spLocks/>
        </xdr:cNvSpPr>
      </xdr:nvSpPr>
      <xdr:spPr>
        <a:xfrm>
          <a:off x="1285875" y="1304925"/>
          <a:ext cx="7581900" cy="686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="85" zoomScaleSheetLayoutView="85" zoomScalePageLayoutView="0" workbookViewId="0" topLeftCell="B1">
      <pane xSplit="33" ySplit="4" topLeftCell="AI5" activePane="bottomRight" state="frozen"/>
      <selection pane="topLeft" activeCell="B1" sqref="B1"/>
      <selection pane="topRight" activeCell="BP1" sqref="BP1"/>
      <selection pane="bottomLeft" activeCell="B4" sqref="B4"/>
      <selection pane="bottomRight" activeCell="V4" sqref="V4:X22"/>
    </sheetView>
  </sheetViews>
  <sheetFormatPr defaultColWidth="9.140625" defaultRowHeight="15"/>
  <cols>
    <col min="1" max="1" width="4.8515625" style="4" customWidth="1"/>
    <col min="2" max="2" width="3.8515625" style="4" customWidth="1"/>
    <col min="3" max="3" width="14.57421875" style="4" customWidth="1"/>
    <col min="4" max="4" width="1.57421875" style="4" customWidth="1"/>
    <col min="5" max="5" width="1.421875" style="12" customWidth="1"/>
    <col min="6" max="6" width="1.8515625" style="4" customWidth="1"/>
    <col min="7" max="7" width="4.57421875" style="4" customWidth="1"/>
    <col min="8" max="8" width="4.57421875" style="12" customWidth="1"/>
    <col min="9" max="10" width="4.57421875" style="4" customWidth="1"/>
    <col min="11" max="11" width="4.57421875" style="12" customWidth="1"/>
    <col min="12" max="13" width="4.57421875" style="4" customWidth="1"/>
    <col min="14" max="14" width="4.57421875" style="12" customWidth="1"/>
    <col min="15" max="16" width="4.57421875" style="4" customWidth="1"/>
    <col min="17" max="17" width="4.57421875" style="12" customWidth="1"/>
    <col min="18" max="19" width="4.57421875" style="4" customWidth="1"/>
    <col min="20" max="20" width="4.57421875" style="12" customWidth="1"/>
    <col min="21" max="22" width="4.57421875" style="4" customWidth="1"/>
    <col min="23" max="23" width="4.57421875" style="12" customWidth="1"/>
    <col min="24" max="24" width="4.57421875" style="4" customWidth="1"/>
    <col min="25" max="25" width="2.28125" style="4" hidden="1" customWidth="1"/>
    <col min="26" max="26" width="2.28125" style="12" hidden="1" customWidth="1"/>
    <col min="27" max="27" width="2.28125" style="4" hidden="1" customWidth="1"/>
    <col min="28" max="29" width="8.57421875" style="4" customWidth="1"/>
    <col min="30" max="30" width="8.57421875" style="20" customWidth="1"/>
    <col min="31" max="32" width="8.57421875" style="4" customWidth="1"/>
    <col min="33" max="33" width="9.00390625" style="4" hidden="1" customWidth="1"/>
    <col min="34" max="34" width="7.140625" style="4" hidden="1" customWidth="1"/>
    <col min="35" max="16384" width="9.00390625" style="4" customWidth="1"/>
  </cols>
  <sheetData>
    <row r="1" spans="2:33" ht="23.25" customHeight="1">
      <c r="B1" s="1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1"/>
      <c r="AD1" s="16"/>
      <c r="AE1" s="1"/>
      <c r="AF1" s="3"/>
      <c r="AG1" s="1"/>
    </row>
    <row r="2" spans="2:33" ht="23.25" customHeight="1">
      <c r="B2" s="1"/>
      <c r="C2" s="39" t="s">
        <v>21</v>
      </c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1"/>
      <c r="AD2" s="16"/>
      <c r="AE2" s="1"/>
      <c r="AF2" s="3"/>
      <c r="AG2" s="1"/>
    </row>
    <row r="3" spans="2:33" ht="29.25" customHeight="1">
      <c r="B3" s="1"/>
      <c r="C3" s="5"/>
      <c r="D3" s="5"/>
      <c r="E3" s="2"/>
      <c r="F3" s="5"/>
      <c r="G3" s="5"/>
      <c r="H3" s="2"/>
      <c r="I3" s="5"/>
      <c r="J3" s="5"/>
      <c r="K3" s="2"/>
      <c r="L3" s="5"/>
      <c r="M3" s="5"/>
      <c r="N3" s="2"/>
      <c r="O3" s="5"/>
      <c r="P3" s="5"/>
      <c r="Q3" s="2"/>
      <c r="R3" s="5"/>
      <c r="S3" s="5"/>
      <c r="T3" s="2"/>
      <c r="U3" s="5"/>
      <c r="V3" s="5"/>
      <c r="W3" s="2"/>
      <c r="X3" s="5"/>
      <c r="Y3" s="5"/>
      <c r="Z3" s="2"/>
      <c r="AA3" s="5"/>
      <c r="AB3" s="5"/>
      <c r="AC3" s="5"/>
      <c r="AD3" s="17"/>
      <c r="AE3" s="5"/>
      <c r="AF3" s="5"/>
      <c r="AG3" s="1"/>
    </row>
    <row r="4" spans="2:34" ht="26.25" customHeight="1">
      <c r="B4" s="76" t="s">
        <v>6</v>
      </c>
      <c r="C4" s="77"/>
      <c r="D4" s="64" t="s">
        <v>7</v>
      </c>
      <c r="E4" s="65"/>
      <c r="F4" s="66"/>
      <c r="G4" s="64" t="s">
        <v>15</v>
      </c>
      <c r="H4" s="65"/>
      <c r="I4" s="66"/>
      <c r="J4" s="64" t="s">
        <v>16</v>
      </c>
      <c r="K4" s="65"/>
      <c r="L4" s="66"/>
      <c r="M4" s="64" t="s">
        <v>11</v>
      </c>
      <c r="N4" s="65"/>
      <c r="O4" s="66"/>
      <c r="P4" s="64" t="s">
        <v>17</v>
      </c>
      <c r="Q4" s="65"/>
      <c r="R4" s="66"/>
      <c r="S4" s="64" t="s">
        <v>18</v>
      </c>
      <c r="T4" s="65"/>
      <c r="U4" s="66"/>
      <c r="V4" s="64" t="s">
        <v>19</v>
      </c>
      <c r="W4" s="65"/>
      <c r="X4" s="66"/>
      <c r="Y4" s="83"/>
      <c r="Z4" s="84"/>
      <c r="AA4" s="85"/>
      <c r="AB4" s="28" t="s">
        <v>3</v>
      </c>
      <c r="AC4" s="28" t="s">
        <v>0</v>
      </c>
      <c r="AD4" s="29" t="s">
        <v>1</v>
      </c>
      <c r="AE4" s="28" t="s">
        <v>2</v>
      </c>
      <c r="AF4" s="30" t="s">
        <v>4</v>
      </c>
      <c r="AG4" s="31"/>
      <c r="AH4" s="32"/>
    </row>
    <row r="5" spans="2:34" ht="30" customHeight="1">
      <c r="B5" s="70">
        <v>1</v>
      </c>
      <c r="C5" s="41" t="s">
        <v>9</v>
      </c>
      <c r="D5" s="67"/>
      <c r="E5" s="68"/>
      <c r="F5" s="69"/>
      <c r="G5" s="53"/>
      <c r="H5" s="48"/>
      <c r="I5" s="49"/>
      <c r="J5" s="57">
        <v>41465</v>
      </c>
      <c r="K5" s="58"/>
      <c r="L5" s="59"/>
      <c r="M5" s="54">
        <v>41479</v>
      </c>
      <c r="N5" s="62"/>
      <c r="O5" s="63"/>
      <c r="P5" s="57">
        <v>41493</v>
      </c>
      <c r="Q5" s="58"/>
      <c r="R5" s="59"/>
      <c r="S5" s="47">
        <v>41528</v>
      </c>
      <c r="T5" s="48"/>
      <c r="U5" s="49"/>
      <c r="V5" s="54">
        <v>41507</v>
      </c>
      <c r="W5" s="55"/>
      <c r="X5" s="56"/>
      <c r="Y5" s="53"/>
      <c r="Z5" s="48"/>
      <c r="AA5" s="49"/>
      <c r="AB5" s="44">
        <f>COUNTIF(D6:AA6,"○")*3+COUNTIF(D6:AA6,"△")</f>
        <v>12</v>
      </c>
      <c r="AC5" s="41">
        <f>SUM(D7,G7,J7,M7,P7,S7,V7,)</f>
        <v>11</v>
      </c>
      <c r="AD5" s="50">
        <f>SUM(F7,I7,L7,O7,R7,U7,X7)</f>
        <v>8</v>
      </c>
      <c r="AE5" s="41">
        <f>AC5-AD5</f>
        <v>3</v>
      </c>
      <c r="AF5" s="82">
        <v>2</v>
      </c>
      <c r="AG5" s="81">
        <f>AB5*10000+AE5*100+AC5</f>
        <v>120311</v>
      </c>
      <c r="AH5" s="32"/>
    </row>
    <row r="6" spans="2:34" ht="30" customHeight="1">
      <c r="B6" s="71"/>
      <c r="C6" s="42"/>
      <c r="D6" s="33"/>
      <c r="E6" s="34">
        <f>IF(D7="","",IF(D7&gt;F7,"○",IF(D7&lt;F7,"●",IF(D7=F7,"△",))))</f>
      </c>
      <c r="F6" s="35"/>
      <c r="G6" s="33"/>
      <c r="H6" s="34">
        <f>IF(G7="","",IF(G7&gt;I7,"○",IF(G7&lt;I7,"●",IF(G7=I7,"△",))))</f>
      </c>
      <c r="I6" s="35"/>
      <c r="J6" s="36"/>
      <c r="K6" s="11" t="str">
        <f>IF(J7="","",IF(J7&gt;L7,"○",IF(J7&lt;L7,"●",IF(J7=L7,"△",))))</f>
        <v>○</v>
      </c>
      <c r="L6" s="35"/>
      <c r="M6" s="36"/>
      <c r="N6" s="11" t="str">
        <f>IF(M7="","",IF(M7&gt;O7,"○",IF(M7&lt;O7,"●",IF(M7=O7,"△",))))</f>
        <v>○</v>
      </c>
      <c r="O6" s="35"/>
      <c r="P6" s="36"/>
      <c r="Q6" s="11" t="str">
        <f>IF(P7="","",IF(P7&gt;R7,"○",IF(P7&lt;R7,"●",IF(P7=R7,"△",))))</f>
        <v>●</v>
      </c>
      <c r="R6" s="35"/>
      <c r="S6" s="36"/>
      <c r="T6" s="11" t="str">
        <f>IF(S7="","",IF(S7&gt;U7,"○",IF(S7&lt;U7,"●",IF(S7=U7,"△",))))</f>
        <v>○</v>
      </c>
      <c r="U6" s="35"/>
      <c r="V6" s="36"/>
      <c r="W6" s="11" t="str">
        <f>IF(V7="","",IF(V7&gt;X7,"○",IF(V7&lt;X7,"●",IF(V7=X7,"△",))))</f>
        <v>○</v>
      </c>
      <c r="X6" s="35"/>
      <c r="Y6" s="33"/>
      <c r="Z6" s="34">
        <f>IF(Y7="","",IF(Y7&gt;AA7,"○",IF(Y7&lt;AA7,"●",IF(Y7=AA7,"△",))))</f>
      </c>
      <c r="AA6" s="35"/>
      <c r="AB6" s="45"/>
      <c r="AC6" s="42"/>
      <c r="AD6" s="51"/>
      <c r="AE6" s="42"/>
      <c r="AF6" s="82"/>
      <c r="AG6" s="81"/>
      <c r="AH6" s="32">
        <f>SUM(COUNTIF(D6:AA6,"●")+COUNTIF(D6:AA6,"○")+COUNTIF(D6:AA6,"△"))</f>
        <v>5</v>
      </c>
    </row>
    <row r="7" spans="2:34" ht="30" customHeight="1">
      <c r="B7" s="72"/>
      <c r="C7" s="43"/>
      <c r="D7" s="22"/>
      <c r="E7" s="23"/>
      <c r="F7" s="24"/>
      <c r="G7" s="22"/>
      <c r="H7" s="23"/>
      <c r="I7" s="24"/>
      <c r="J7" s="25">
        <v>2</v>
      </c>
      <c r="K7" s="26" t="s">
        <v>8</v>
      </c>
      <c r="L7" s="24">
        <v>0</v>
      </c>
      <c r="M7" s="25">
        <v>2</v>
      </c>
      <c r="N7" s="26" t="s">
        <v>8</v>
      </c>
      <c r="O7" s="24">
        <v>1</v>
      </c>
      <c r="P7" s="22">
        <v>2</v>
      </c>
      <c r="Q7" s="38" t="s">
        <v>5</v>
      </c>
      <c r="R7" s="24">
        <v>6</v>
      </c>
      <c r="S7" s="25">
        <v>3</v>
      </c>
      <c r="T7" s="26" t="s">
        <v>8</v>
      </c>
      <c r="U7" s="24">
        <v>0</v>
      </c>
      <c r="V7" s="25">
        <v>2</v>
      </c>
      <c r="W7" s="26" t="s">
        <v>8</v>
      </c>
      <c r="X7" s="24">
        <v>1</v>
      </c>
      <c r="Y7" s="22"/>
      <c r="Z7" s="23"/>
      <c r="AA7" s="24"/>
      <c r="AB7" s="46"/>
      <c r="AC7" s="43"/>
      <c r="AD7" s="52"/>
      <c r="AE7" s="43"/>
      <c r="AF7" s="82"/>
      <c r="AG7" s="81"/>
      <c r="AH7" s="32"/>
    </row>
    <row r="8" spans="2:34" ht="30" customHeight="1">
      <c r="B8" s="70">
        <v>2</v>
      </c>
      <c r="C8" s="73" t="s">
        <v>10</v>
      </c>
      <c r="D8" s="53"/>
      <c r="E8" s="48"/>
      <c r="F8" s="49"/>
      <c r="G8" s="57">
        <v>41465</v>
      </c>
      <c r="H8" s="58"/>
      <c r="I8" s="59"/>
      <c r="J8" s="53"/>
      <c r="K8" s="48"/>
      <c r="L8" s="49"/>
      <c r="M8" s="47">
        <v>41528</v>
      </c>
      <c r="N8" s="60"/>
      <c r="O8" s="61"/>
      <c r="P8" s="57">
        <v>41507</v>
      </c>
      <c r="Q8" s="58"/>
      <c r="R8" s="59"/>
      <c r="S8" s="57">
        <v>41493</v>
      </c>
      <c r="T8" s="58"/>
      <c r="U8" s="59"/>
      <c r="V8" s="47">
        <v>41479</v>
      </c>
      <c r="W8" s="48"/>
      <c r="X8" s="49"/>
      <c r="Y8" s="53"/>
      <c r="Z8" s="48"/>
      <c r="AA8" s="49"/>
      <c r="AB8" s="44">
        <f>COUNTIF(D9:AA9,"○")*3+COUNTIF(D9:AA9,"△")</f>
        <v>6</v>
      </c>
      <c r="AC8" s="41">
        <f>SUM(D10,G10,J10,M10,P10,S10,V10,)</f>
        <v>11</v>
      </c>
      <c r="AD8" s="50">
        <f>SUM(F10,I10,L10,O10,R10,U10,X10)</f>
        <v>16</v>
      </c>
      <c r="AE8" s="41">
        <f>AC8-AD8</f>
        <v>-5</v>
      </c>
      <c r="AF8" s="82">
        <v>4</v>
      </c>
      <c r="AG8" s="81">
        <f>AB8*10000+AE8*100+AC8</f>
        <v>59511</v>
      </c>
      <c r="AH8" s="32"/>
    </row>
    <row r="9" spans="2:34" ht="30" customHeight="1">
      <c r="B9" s="71"/>
      <c r="C9" s="74"/>
      <c r="D9" s="36"/>
      <c r="E9" s="34">
        <f>IF(D10="","",IF(D10&gt;F10,"○",IF(D10&lt;F10,"●",IF(D10=F10,"△",))))</f>
      </c>
      <c r="F9" s="35"/>
      <c r="G9" s="36"/>
      <c r="H9" s="11" t="str">
        <f>IF(G10="","",IF(G10&gt;I10,"○",IF(G10&lt;I10,"●",IF(G10=I10,"△",))))</f>
        <v>●</v>
      </c>
      <c r="I9" s="35"/>
      <c r="J9" s="36"/>
      <c r="K9" s="34">
        <f>IF(J10="","",IF(J10&gt;L10,"○",IF(J10&lt;L10,"●",IF(J10=L10,"△",))))</f>
      </c>
      <c r="L9" s="35"/>
      <c r="M9" s="36"/>
      <c r="N9" s="11" t="str">
        <f>IF(M10="","",IF(M10&gt;O10,"○",IF(M10&lt;O10,"●",IF(M10=O10,"△",))))</f>
        <v>●</v>
      </c>
      <c r="O9" s="35"/>
      <c r="P9" s="36"/>
      <c r="Q9" s="11" t="str">
        <f>IF(P10="","",IF(P10&gt;R10,"○",IF(P10&lt;R10,"●",IF(P10=R10,"△",))))</f>
        <v>●</v>
      </c>
      <c r="R9" s="35"/>
      <c r="S9" s="36"/>
      <c r="T9" s="11" t="str">
        <f>IF(S10="","",IF(S10&gt;U10,"○",IF(S10&lt;U10,"●",IF(S10=U10,"△",))))</f>
        <v>○</v>
      </c>
      <c r="U9" s="35"/>
      <c r="V9" s="36"/>
      <c r="W9" s="11" t="str">
        <f>IF(V10="","",IF(V10&gt;X10,"○",IF(V10&lt;X10,"●",IF(V10=X10,"△",))))</f>
        <v>○</v>
      </c>
      <c r="X9" s="35"/>
      <c r="Y9" s="36"/>
      <c r="Z9" s="34">
        <f>IF(Y10="","",IF(Y10&gt;AA10,"○",IF(Y10&lt;AA10,"●",IF(Y10=AA10,"△",))))</f>
      </c>
      <c r="AA9" s="35"/>
      <c r="AB9" s="45"/>
      <c r="AC9" s="42"/>
      <c r="AD9" s="51"/>
      <c r="AE9" s="42"/>
      <c r="AF9" s="82"/>
      <c r="AG9" s="81"/>
      <c r="AH9" s="32">
        <f>SUM(COUNTIF(D9:AA9,"●")+COUNTIF(D9:AA9,"○")+COUNTIF(D9:AA9,"△"))</f>
        <v>5</v>
      </c>
    </row>
    <row r="10" spans="2:34" ht="30" customHeight="1">
      <c r="B10" s="72"/>
      <c r="C10" s="75"/>
      <c r="D10" s="25"/>
      <c r="E10" s="26"/>
      <c r="F10" s="24"/>
      <c r="G10" s="22">
        <v>0</v>
      </c>
      <c r="H10" s="38" t="s">
        <v>5</v>
      </c>
      <c r="I10" s="24">
        <v>2</v>
      </c>
      <c r="J10" s="25"/>
      <c r="K10" s="26"/>
      <c r="L10" s="24"/>
      <c r="M10" s="22">
        <v>3</v>
      </c>
      <c r="N10" s="38" t="s">
        <v>5</v>
      </c>
      <c r="O10" s="24">
        <v>6</v>
      </c>
      <c r="P10" s="22">
        <v>0</v>
      </c>
      <c r="Q10" s="38" t="s">
        <v>5</v>
      </c>
      <c r="R10" s="24">
        <v>5</v>
      </c>
      <c r="S10" s="25">
        <v>4</v>
      </c>
      <c r="T10" s="26" t="s">
        <v>8</v>
      </c>
      <c r="U10" s="24">
        <v>3</v>
      </c>
      <c r="V10" s="25">
        <v>4</v>
      </c>
      <c r="W10" s="26" t="s">
        <v>8</v>
      </c>
      <c r="X10" s="24">
        <v>0</v>
      </c>
      <c r="Y10" s="25"/>
      <c r="Z10" s="26" t="s">
        <v>5</v>
      </c>
      <c r="AA10" s="24"/>
      <c r="AB10" s="46"/>
      <c r="AC10" s="43"/>
      <c r="AD10" s="52"/>
      <c r="AE10" s="43"/>
      <c r="AF10" s="82"/>
      <c r="AG10" s="81"/>
      <c r="AH10" s="32"/>
    </row>
    <row r="11" spans="2:34" ht="30" customHeight="1">
      <c r="B11" s="70">
        <v>3</v>
      </c>
      <c r="C11" s="73" t="s">
        <v>11</v>
      </c>
      <c r="D11" s="53"/>
      <c r="E11" s="48"/>
      <c r="F11" s="49"/>
      <c r="G11" s="47">
        <v>41479</v>
      </c>
      <c r="H11" s="48"/>
      <c r="I11" s="49"/>
      <c r="J11" s="47">
        <v>41528</v>
      </c>
      <c r="K11" s="48"/>
      <c r="L11" s="49"/>
      <c r="M11" s="47"/>
      <c r="N11" s="60"/>
      <c r="O11" s="61"/>
      <c r="P11" s="47">
        <v>41465</v>
      </c>
      <c r="Q11" s="48"/>
      <c r="R11" s="49"/>
      <c r="S11" s="47">
        <v>41507</v>
      </c>
      <c r="T11" s="48"/>
      <c r="U11" s="49"/>
      <c r="V11" s="57">
        <v>41493</v>
      </c>
      <c r="W11" s="58"/>
      <c r="X11" s="59"/>
      <c r="Y11" s="53"/>
      <c r="Z11" s="48"/>
      <c r="AA11" s="49"/>
      <c r="AB11" s="44">
        <f>COUNTIF(D12:AA12,"○")*3+COUNTIF(D12:AA12,"△")</f>
        <v>7</v>
      </c>
      <c r="AC11" s="41">
        <f>SUM(D13,G13,J13,M13,P13,S13,V13,)</f>
        <v>11</v>
      </c>
      <c r="AD11" s="50">
        <f>SUM(F13,I13,L13,O13,R13,U13,X13)</f>
        <v>18</v>
      </c>
      <c r="AE11" s="41">
        <f>AC11-AD11</f>
        <v>-7</v>
      </c>
      <c r="AF11" s="82">
        <f>RANK(AG11,$AG$5:$AG$22,0)</f>
        <v>3</v>
      </c>
      <c r="AG11" s="81">
        <f>AB11*10000+AE11*100+AC11</f>
        <v>69311</v>
      </c>
      <c r="AH11" s="32"/>
    </row>
    <row r="12" spans="2:34" ht="30" customHeight="1">
      <c r="B12" s="71"/>
      <c r="C12" s="74"/>
      <c r="D12" s="36"/>
      <c r="E12" s="34">
        <f>IF(D13="","",IF(D13&gt;F13,"○",IF(D13&lt;F13,"●",IF(D13=F13,"△",))))</f>
      </c>
      <c r="F12" s="35"/>
      <c r="G12" s="36"/>
      <c r="H12" s="11" t="str">
        <f>IF(G13="","",IF(G13&gt;I13,"○",IF(G13&lt;I13,"●",IF(G13=I13,"△",))))</f>
        <v>●</v>
      </c>
      <c r="I12" s="35"/>
      <c r="J12" s="36"/>
      <c r="K12" s="11" t="str">
        <f>IF(J13="","",IF(J13&gt;L13,"○",IF(J13&lt;L13,"●",IF(J13=L13,"△",))))</f>
        <v>○</v>
      </c>
      <c r="L12" s="35"/>
      <c r="M12" s="36"/>
      <c r="N12" s="34">
        <f>IF(M13="","",IF(M13&gt;O13,"○",IF(M13&lt;O13,"●",IF(M13=O13,"△",))))</f>
      </c>
      <c r="O12" s="35"/>
      <c r="P12" s="36"/>
      <c r="Q12" s="11" t="str">
        <f>IF(P13="","",IF(P13&gt;R13,"○",IF(P13&lt;R13,"●",IF(P13=R13,"△",))))</f>
        <v>●</v>
      </c>
      <c r="R12" s="35"/>
      <c r="S12" s="36"/>
      <c r="T12" s="11" t="str">
        <f>IF(S13="","",IF(S13&gt;U13,"○",IF(S13&lt;U13,"●",IF(S13=U13,"△",))))</f>
        <v>○</v>
      </c>
      <c r="U12" s="35"/>
      <c r="V12" s="36"/>
      <c r="W12" s="11" t="s">
        <v>20</v>
      </c>
      <c r="X12" s="35"/>
      <c r="Y12" s="36"/>
      <c r="Z12" s="34">
        <f>IF(Y13="","",IF(Y13&gt;AA13,"○",IF(Y13&lt;AA13,"●",IF(Y13=AA13,"△",))))</f>
      </c>
      <c r="AA12" s="35"/>
      <c r="AB12" s="45"/>
      <c r="AC12" s="42"/>
      <c r="AD12" s="51"/>
      <c r="AE12" s="42"/>
      <c r="AF12" s="82"/>
      <c r="AG12" s="81"/>
      <c r="AH12" s="32">
        <f>SUM(COUNTIF(D12:AA12,"●")+COUNTIF(D12:AA12,"○")+COUNTIF(D12:AA12,"△"))</f>
        <v>5</v>
      </c>
    </row>
    <row r="13" spans="2:34" ht="30" customHeight="1">
      <c r="B13" s="72"/>
      <c r="C13" s="75"/>
      <c r="D13" s="25"/>
      <c r="E13" s="26"/>
      <c r="F13" s="24"/>
      <c r="G13" s="22">
        <v>1</v>
      </c>
      <c r="H13" s="38" t="s">
        <v>5</v>
      </c>
      <c r="I13" s="24">
        <v>2</v>
      </c>
      <c r="J13" s="25">
        <v>6</v>
      </c>
      <c r="K13" s="26" t="s">
        <v>8</v>
      </c>
      <c r="L13" s="24">
        <v>3</v>
      </c>
      <c r="M13" s="25"/>
      <c r="N13" s="26"/>
      <c r="O13" s="24"/>
      <c r="P13" s="22">
        <v>0</v>
      </c>
      <c r="Q13" s="38" t="s">
        <v>5</v>
      </c>
      <c r="R13" s="24">
        <v>10</v>
      </c>
      <c r="S13" s="25">
        <v>1</v>
      </c>
      <c r="T13" s="26" t="s">
        <v>8</v>
      </c>
      <c r="U13" s="24">
        <v>0</v>
      </c>
      <c r="V13" s="25">
        <v>3</v>
      </c>
      <c r="W13" s="37" t="s">
        <v>8</v>
      </c>
      <c r="X13" s="24">
        <v>3</v>
      </c>
      <c r="Y13" s="25"/>
      <c r="Z13" s="26"/>
      <c r="AA13" s="24"/>
      <c r="AB13" s="46"/>
      <c r="AC13" s="43"/>
      <c r="AD13" s="52"/>
      <c r="AE13" s="43"/>
      <c r="AF13" s="82"/>
      <c r="AG13" s="81"/>
      <c r="AH13" s="32"/>
    </row>
    <row r="14" spans="2:34" ht="30" customHeight="1">
      <c r="B14" s="70">
        <v>4</v>
      </c>
      <c r="C14" s="73" t="s">
        <v>12</v>
      </c>
      <c r="D14" s="54"/>
      <c r="E14" s="62"/>
      <c r="F14" s="63"/>
      <c r="G14" s="57">
        <v>41493</v>
      </c>
      <c r="H14" s="58"/>
      <c r="I14" s="59"/>
      <c r="J14" s="47">
        <v>41507</v>
      </c>
      <c r="K14" s="60"/>
      <c r="L14" s="61"/>
      <c r="M14" s="47">
        <v>41465</v>
      </c>
      <c r="N14" s="48"/>
      <c r="O14" s="49"/>
      <c r="P14" s="53"/>
      <c r="Q14" s="48"/>
      <c r="R14" s="49"/>
      <c r="S14" s="47">
        <v>41479</v>
      </c>
      <c r="T14" s="48"/>
      <c r="U14" s="49"/>
      <c r="V14" s="47">
        <v>41528</v>
      </c>
      <c r="W14" s="48"/>
      <c r="X14" s="49"/>
      <c r="Y14" s="53"/>
      <c r="Z14" s="48"/>
      <c r="AA14" s="49"/>
      <c r="AB14" s="44">
        <f>COUNTIF(D15:AA15,"○")*3+COUNTIF(D15:AA15,"△")</f>
        <v>15</v>
      </c>
      <c r="AC14" s="41">
        <f>SUM(D16,G16,J16,M16,P16,S16,V16,)</f>
        <v>35</v>
      </c>
      <c r="AD14" s="50">
        <f>SUM(F16,I16,L16,O16,R16,U16,X16)</f>
        <v>4</v>
      </c>
      <c r="AE14" s="41">
        <f>AC14-AD14</f>
        <v>31</v>
      </c>
      <c r="AF14" s="82">
        <v>1</v>
      </c>
      <c r="AG14" s="81">
        <f>AB14*10000+AE14*100+AC14</f>
        <v>153135</v>
      </c>
      <c r="AH14" s="32"/>
    </row>
    <row r="15" spans="2:34" ht="30" customHeight="1">
      <c r="B15" s="71"/>
      <c r="C15" s="74"/>
      <c r="D15" s="36"/>
      <c r="E15" s="34">
        <f>IF(D16="","",IF(D16&gt;F16,"○",IF(D16&lt;F16,"●",IF(D16=F16,"△",))))</f>
      </c>
      <c r="F15" s="35"/>
      <c r="G15" s="36"/>
      <c r="H15" s="11" t="str">
        <f>IF(G16="","",IF(G16&gt;I16,"○",IF(G16&lt;I16,"●",IF(G16=I16,"△",))))</f>
        <v>○</v>
      </c>
      <c r="I15" s="35"/>
      <c r="J15" s="36"/>
      <c r="K15" s="11" t="str">
        <f>IF(J16="","",IF(J16&gt;L16,"○",IF(J16&lt;L16,"●",IF(J16=L16,"△",))))</f>
        <v>○</v>
      </c>
      <c r="L15" s="35"/>
      <c r="M15" s="36"/>
      <c r="N15" s="11" t="str">
        <f>IF(M16="","",IF(M16&gt;O16,"○",IF(M16&lt;O16,"●",IF(M16=O16,"△",))))</f>
        <v>○</v>
      </c>
      <c r="O15" s="35"/>
      <c r="P15" s="36"/>
      <c r="Q15" s="34">
        <f>IF(P16="","",IF(P16&gt;R16,"○",IF(P16&lt;R16,"●",IF(P16=R16,"△",))))</f>
      </c>
      <c r="R15" s="35"/>
      <c r="S15" s="36"/>
      <c r="T15" s="11" t="str">
        <f>IF(S16="","",IF(S16&gt;U16,"○",IF(S16&lt;U16,"●",IF(S16=U16,"△",))))</f>
        <v>○</v>
      </c>
      <c r="U15" s="35"/>
      <c r="V15" s="36"/>
      <c r="W15" s="11" t="str">
        <f>IF(V16="","",IF(V16&gt;X16,"○",IF(V16&lt;X16,"●",IF(V16=X16,"△",))))</f>
        <v>○</v>
      </c>
      <c r="X15" s="35"/>
      <c r="Y15" s="36"/>
      <c r="Z15" s="34">
        <f>IF(Y16="","",IF(Y16&gt;AA16,"○",IF(Y16&lt;AA16,"●",IF(Y16=AA16,"△",))))</f>
      </c>
      <c r="AA15" s="35"/>
      <c r="AB15" s="45"/>
      <c r="AC15" s="42"/>
      <c r="AD15" s="51"/>
      <c r="AE15" s="42"/>
      <c r="AF15" s="82"/>
      <c r="AG15" s="81"/>
      <c r="AH15" s="32">
        <f>SUM(COUNTIF(D15:AA15,"●")+COUNTIF(D15:AA15,"○")+COUNTIF(D15:AA15,"△"))</f>
        <v>5</v>
      </c>
    </row>
    <row r="16" spans="2:34" ht="30" customHeight="1">
      <c r="B16" s="72"/>
      <c r="C16" s="75"/>
      <c r="D16" s="25"/>
      <c r="E16" s="26"/>
      <c r="F16" s="24"/>
      <c r="G16" s="25">
        <v>6</v>
      </c>
      <c r="H16" s="26" t="s">
        <v>8</v>
      </c>
      <c r="I16" s="24">
        <v>2</v>
      </c>
      <c r="J16" s="25">
        <v>5</v>
      </c>
      <c r="K16" s="26" t="s">
        <v>8</v>
      </c>
      <c r="L16" s="24">
        <v>0</v>
      </c>
      <c r="M16" s="25">
        <v>10</v>
      </c>
      <c r="N16" s="26" t="s">
        <v>8</v>
      </c>
      <c r="O16" s="24">
        <v>0</v>
      </c>
      <c r="P16" s="25"/>
      <c r="Q16" s="26" t="s">
        <v>5</v>
      </c>
      <c r="R16" s="24"/>
      <c r="S16" s="25">
        <v>3</v>
      </c>
      <c r="T16" s="26" t="s">
        <v>8</v>
      </c>
      <c r="U16" s="24">
        <v>1</v>
      </c>
      <c r="V16" s="25">
        <v>11</v>
      </c>
      <c r="W16" s="26" t="s">
        <v>8</v>
      </c>
      <c r="X16" s="24">
        <v>1</v>
      </c>
      <c r="Y16" s="25"/>
      <c r="Z16" s="26"/>
      <c r="AA16" s="24"/>
      <c r="AB16" s="46"/>
      <c r="AC16" s="43"/>
      <c r="AD16" s="52"/>
      <c r="AE16" s="43"/>
      <c r="AF16" s="82"/>
      <c r="AG16" s="81"/>
      <c r="AH16" s="32"/>
    </row>
    <row r="17" spans="2:34" ht="30" customHeight="1">
      <c r="B17" s="70">
        <v>5</v>
      </c>
      <c r="C17" s="73" t="s">
        <v>13</v>
      </c>
      <c r="D17" s="53"/>
      <c r="E17" s="48"/>
      <c r="F17" s="49"/>
      <c r="G17" s="47">
        <v>41528</v>
      </c>
      <c r="H17" s="48"/>
      <c r="I17" s="49"/>
      <c r="J17" s="57">
        <v>41493</v>
      </c>
      <c r="K17" s="58"/>
      <c r="L17" s="59"/>
      <c r="M17" s="47">
        <v>41507</v>
      </c>
      <c r="N17" s="48"/>
      <c r="O17" s="49"/>
      <c r="P17" s="47">
        <v>41479</v>
      </c>
      <c r="Q17" s="48"/>
      <c r="R17" s="49"/>
      <c r="S17" s="53"/>
      <c r="T17" s="48"/>
      <c r="U17" s="49"/>
      <c r="V17" s="47">
        <v>41465</v>
      </c>
      <c r="W17" s="48"/>
      <c r="X17" s="49"/>
      <c r="Y17" s="53"/>
      <c r="Z17" s="48"/>
      <c r="AA17" s="49"/>
      <c r="AB17" s="44">
        <f>COUNTIF(D18:AA18,"○")*3+COUNTIF(D18:AA18,"△")</f>
        <v>1</v>
      </c>
      <c r="AC17" s="41">
        <f>SUM(D19,G19,J19,M19,P19,S19,V19,)</f>
        <v>6</v>
      </c>
      <c r="AD17" s="50">
        <f>SUM(F19,I19,L19,O19,R19,U19,X19)</f>
        <v>13</v>
      </c>
      <c r="AE17" s="41">
        <f>AC17-AD17</f>
        <v>-7</v>
      </c>
      <c r="AF17" s="82">
        <v>6</v>
      </c>
      <c r="AG17" s="81">
        <f>AB17*10000+AE17*100+AC17</f>
        <v>9306</v>
      </c>
      <c r="AH17" s="32"/>
    </row>
    <row r="18" spans="2:34" ht="30" customHeight="1">
      <c r="B18" s="71"/>
      <c r="C18" s="74"/>
      <c r="D18" s="36"/>
      <c r="E18" s="34">
        <f>IF(D19="","",IF(D19&gt;F19,"○",IF(D19&lt;F19,"●",IF(D19=F19,"△",))))</f>
      </c>
      <c r="F18" s="35"/>
      <c r="G18" s="36"/>
      <c r="H18" s="11" t="str">
        <f>IF(G19="","",IF(G19&gt;I19,"○",IF(G19&lt;I19,"●",IF(G19=I19,"△",))))</f>
        <v>●</v>
      </c>
      <c r="I18" s="35"/>
      <c r="J18" s="36"/>
      <c r="K18" s="11" t="str">
        <f>IF(J19="","",IF(J19&gt;L19,"○",IF(J19&lt;L19,"●",IF(J19=L19,"△",))))</f>
        <v>●</v>
      </c>
      <c r="L18" s="35"/>
      <c r="M18" s="36"/>
      <c r="N18" s="11" t="str">
        <f>IF(M19="","",IF(M19&gt;O19,"○",IF(M19&lt;O19,"●",IF(M19=O19,"△",))))</f>
        <v>●</v>
      </c>
      <c r="O18" s="35"/>
      <c r="P18" s="36"/>
      <c r="Q18" s="11" t="str">
        <f>IF(P19="","",IF(P19&gt;R19,"○",IF(P19&lt;R19,"●",IF(P19=R19,"△",))))</f>
        <v>●</v>
      </c>
      <c r="R18" s="35"/>
      <c r="S18" s="36"/>
      <c r="T18" s="34">
        <f>IF(S19="","",IF(S19&gt;U19,"○",IF(S19&lt;U19,"●",IF(S19=U19,"△",))))</f>
      </c>
      <c r="U18" s="35"/>
      <c r="V18" s="36"/>
      <c r="W18" s="11" t="s">
        <v>20</v>
      </c>
      <c r="X18" s="35"/>
      <c r="Y18" s="36"/>
      <c r="Z18" s="34">
        <f>IF(Y19="","",IF(Y19&gt;AA19,"○",IF(Y19&lt;AA19,"●",IF(Y19=AA19,"△",))))</f>
      </c>
      <c r="AA18" s="35"/>
      <c r="AB18" s="45"/>
      <c r="AC18" s="42"/>
      <c r="AD18" s="51"/>
      <c r="AE18" s="42"/>
      <c r="AF18" s="82"/>
      <c r="AG18" s="81"/>
      <c r="AH18" s="32">
        <f>SUM(COUNTIF(D18:AA18,"●")+COUNTIF(D18:AA18,"○")+COUNTIF(D18:AA18,"△"))</f>
        <v>5</v>
      </c>
    </row>
    <row r="19" spans="2:34" ht="30" customHeight="1">
      <c r="B19" s="72"/>
      <c r="C19" s="75"/>
      <c r="D19" s="25"/>
      <c r="E19" s="26"/>
      <c r="F19" s="24"/>
      <c r="G19" s="22">
        <v>0</v>
      </c>
      <c r="H19" s="38" t="s">
        <v>5</v>
      </c>
      <c r="I19" s="24">
        <v>3</v>
      </c>
      <c r="J19" s="22">
        <v>3</v>
      </c>
      <c r="K19" s="38" t="s">
        <v>5</v>
      </c>
      <c r="L19" s="24">
        <v>4</v>
      </c>
      <c r="M19" s="22">
        <v>0</v>
      </c>
      <c r="N19" s="38" t="s">
        <v>5</v>
      </c>
      <c r="O19" s="24">
        <v>1</v>
      </c>
      <c r="P19" s="22">
        <v>1</v>
      </c>
      <c r="Q19" s="38" t="s">
        <v>5</v>
      </c>
      <c r="R19" s="24">
        <v>3</v>
      </c>
      <c r="S19" s="25"/>
      <c r="T19" s="27"/>
      <c r="U19" s="24"/>
      <c r="V19" s="25">
        <v>2</v>
      </c>
      <c r="W19" s="37" t="s">
        <v>8</v>
      </c>
      <c r="X19" s="24">
        <v>2</v>
      </c>
      <c r="Y19" s="25"/>
      <c r="Z19" s="23"/>
      <c r="AA19" s="24"/>
      <c r="AB19" s="46"/>
      <c r="AC19" s="43"/>
      <c r="AD19" s="52"/>
      <c r="AE19" s="43"/>
      <c r="AF19" s="82"/>
      <c r="AG19" s="81"/>
      <c r="AH19" s="32"/>
    </row>
    <row r="20" spans="2:34" ht="30" customHeight="1">
      <c r="B20" s="70">
        <v>6</v>
      </c>
      <c r="C20" s="78" t="s">
        <v>14</v>
      </c>
      <c r="D20" s="53"/>
      <c r="E20" s="48"/>
      <c r="F20" s="49"/>
      <c r="G20" s="54">
        <v>41507</v>
      </c>
      <c r="H20" s="55"/>
      <c r="I20" s="56"/>
      <c r="J20" s="47">
        <v>41479</v>
      </c>
      <c r="K20" s="48"/>
      <c r="L20" s="49"/>
      <c r="M20" s="57">
        <v>41493</v>
      </c>
      <c r="N20" s="58"/>
      <c r="O20" s="59"/>
      <c r="P20" s="47">
        <v>41528</v>
      </c>
      <c r="Q20" s="48"/>
      <c r="R20" s="49"/>
      <c r="S20" s="47">
        <v>41465</v>
      </c>
      <c r="T20" s="48"/>
      <c r="U20" s="49"/>
      <c r="V20" s="53"/>
      <c r="W20" s="48"/>
      <c r="X20" s="49"/>
      <c r="Y20" s="53"/>
      <c r="Z20" s="48"/>
      <c r="AA20" s="49"/>
      <c r="AB20" s="44">
        <f>COUNTIF(D21:AA21,"○")*3+COUNTIF(D21:AA21,"△")</f>
        <v>2</v>
      </c>
      <c r="AC20" s="41">
        <f>SUM(D2,G22,J22,M22,P22,S22,V22)</f>
        <v>7</v>
      </c>
      <c r="AD20" s="50">
        <f>SUM(F22,I22,L22,O22,R22,U22,X22)</f>
        <v>22</v>
      </c>
      <c r="AE20" s="41">
        <f>AC20-AD20</f>
        <v>-15</v>
      </c>
      <c r="AF20" s="82">
        <v>5</v>
      </c>
      <c r="AG20" s="81">
        <f>AB20*10000+AE20*100+AC20</f>
        <v>18507</v>
      </c>
      <c r="AH20" s="32"/>
    </row>
    <row r="21" spans="2:34" ht="30" customHeight="1">
      <c r="B21" s="71"/>
      <c r="C21" s="79"/>
      <c r="D21" s="36"/>
      <c r="E21" s="34">
        <f>IF(D22="","",IF(D22&gt;F22,"○",IF(D22&lt;F22,"●",IF(D22=F22,"△",))))</f>
      </c>
      <c r="F21" s="35"/>
      <c r="G21" s="36"/>
      <c r="H21" s="11" t="str">
        <f>IF(G22="","",IF(G22&gt;I22,"○",IF(G22&lt;I22,"●",IF(G22=I22,"△",))))</f>
        <v>●</v>
      </c>
      <c r="I21" s="35"/>
      <c r="J21" s="36"/>
      <c r="K21" s="11" t="str">
        <f>IF(J22="","",IF(J22&gt;L22,"○",IF(J22&lt;L22,"●",IF(J22=L22,"△",))))</f>
        <v>●</v>
      </c>
      <c r="L21" s="35"/>
      <c r="M21" s="36"/>
      <c r="N21" s="11" t="s">
        <v>20</v>
      </c>
      <c r="O21" s="35"/>
      <c r="P21" s="36"/>
      <c r="Q21" s="11" t="str">
        <f>IF(P22="","",IF(P22&gt;R22,"○",IF(P22&lt;R22,"●",IF(P22=R22,"△",))))</f>
        <v>●</v>
      </c>
      <c r="R21" s="35"/>
      <c r="S21" s="36"/>
      <c r="T21" s="11" t="s">
        <v>20</v>
      </c>
      <c r="U21" s="35"/>
      <c r="V21" s="36"/>
      <c r="W21" s="34">
        <f>IF(V22="","",IF(V22&gt;X22,"○",IF(V22&lt;X22,"●",IF(V22=X22,"△",))))</f>
      </c>
      <c r="X21" s="35"/>
      <c r="Y21" s="36"/>
      <c r="Z21" s="34">
        <f>IF(Y22="","",IF(Y22&gt;AA22,"○",IF(Y22&lt;AA22,"●",IF(Y22=AA22,"△",))))</f>
      </c>
      <c r="AA21" s="35"/>
      <c r="AB21" s="45"/>
      <c r="AC21" s="42"/>
      <c r="AD21" s="51"/>
      <c r="AE21" s="42"/>
      <c r="AF21" s="82"/>
      <c r="AG21" s="81"/>
      <c r="AH21" s="32">
        <f>SUM(COUNTIF(D21:AA21,"●")+COUNTIF(D21:AA21,"○")+COUNTIF(D21:AA21,"△"))</f>
        <v>5</v>
      </c>
    </row>
    <row r="22" spans="2:34" ht="30" customHeight="1">
      <c r="B22" s="72"/>
      <c r="C22" s="80"/>
      <c r="D22" s="25"/>
      <c r="E22" s="26"/>
      <c r="F22" s="24"/>
      <c r="G22" s="22">
        <v>1</v>
      </c>
      <c r="H22" s="38" t="s">
        <v>5</v>
      </c>
      <c r="I22" s="24">
        <v>2</v>
      </c>
      <c r="J22" s="22">
        <v>0</v>
      </c>
      <c r="K22" s="38" t="s">
        <v>5</v>
      </c>
      <c r="L22" s="24">
        <v>4</v>
      </c>
      <c r="M22" s="25">
        <v>3</v>
      </c>
      <c r="N22" s="37" t="s">
        <v>8</v>
      </c>
      <c r="O22" s="24">
        <v>3</v>
      </c>
      <c r="P22" s="22">
        <v>1</v>
      </c>
      <c r="Q22" s="38" t="s">
        <v>5</v>
      </c>
      <c r="R22" s="24">
        <v>11</v>
      </c>
      <c r="S22" s="25">
        <v>2</v>
      </c>
      <c r="T22" s="37" t="s">
        <v>8</v>
      </c>
      <c r="U22" s="24">
        <v>2</v>
      </c>
      <c r="V22" s="22"/>
      <c r="W22" s="23"/>
      <c r="X22" s="24"/>
      <c r="Y22" s="25"/>
      <c r="Z22" s="26"/>
      <c r="AA22" s="24"/>
      <c r="AB22" s="46"/>
      <c r="AC22" s="43"/>
      <c r="AD22" s="52"/>
      <c r="AE22" s="43"/>
      <c r="AF22" s="82"/>
      <c r="AG22" s="81"/>
      <c r="AH22" s="32"/>
    </row>
    <row r="23" spans="2:33" ht="15" customHeight="1">
      <c r="B23" s="6"/>
      <c r="C23" s="6"/>
      <c r="D23" s="6"/>
      <c r="E23" s="7"/>
      <c r="F23" s="6"/>
      <c r="G23" s="6"/>
      <c r="H23" s="7"/>
      <c r="I23" s="6"/>
      <c r="J23" s="6"/>
      <c r="K23" s="7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6"/>
      <c r="AB23" s="6"/>
      <c r="AC23" s="6"/>
      <c r="AD23" s="18"/>
      <c r="AE23" s="6"/>
      <c r="AF23" s="3"/>
      <c r="AG23" s="1"/>
    </row>
    <row r="24" spans="2:33" ht="27" customHeight="1">
      <c r="B24" s="1"/>
      <c r="C24" s="8"/>
      <c r="D24" s="8"/>
      <c r="E24" s="9"/>
      <c r="F24" s="10"/>
      <c r="G24" s="8"/>
      <c r="H24" s="9"/>
      <c r="I24" s="10"/>
      <c r="J24" s="8"/>
      <c r="K24" s="9"/>
      <c r="L24" s="10"/>
      <c r="M24" s="8"/>
      <c r="N24" s="9"/>
      <c r="O24" s="10"/>
      <c r="P24" s="8"/>
      <c r="Q24" s="9"/>
      <c r="R24" s="10"/>
      <c r="S24" s="8"/>
      <c r="T24" s="9"/>
      <c r="U24" s="10"/>
      <c r="V24" s="8"/>
      <c r="W24" s="9"/>
      <c r="X24" s="10"/>
      <c r="Y24" s="10"/>
      <c r="Z24" s="21"/>
      <c r="AA24" s="10"/>
      <c r="AB24" s="11"/>
      <c r="AC24" s="11">
        <f>SUM(AC5:AC22)</f>
        <v>81</v>
      </c>
      <c r="AD24" s="19"/>
      <c r="AE24" s="10"/>
      <c r="AF24" s="10"/>
      <c r="AG24" s="1"/>
    </row>
    <row r="25" spans="2:33" ht="27" customHeight="1">
      <c r="B25" s="1"/>
      <c r="C25" s="8"/>
      <c r="D25" s="8"/>
      <c r="E25" s="9"/>
      <c r="F25" s="10"/>
      <c r="G25" s="8"/>
      <c r="H25" s="9"/>
      <c r="I25" s="10"/>
      <c r="J25" s="11"/>
      <c r="K25" s="9"/>
      <c r="L25" s="10"/>
      <c r="M25" s="8"/>
      <c r="N25" s="9"/>
      <c r="O25" s="10"/>
      <c r="P25" s="8"/>
      <c r="Q25" s="9"/>
      <c r="R25" s="10"/>
      <c r="S25" s="8"/>
      <c r="T25" s="9"/>
      <c r="U25" s="10"/>
      <c r="V25" s="8"/>
      <c r="W25" s="9"/>
      <c r="X25" s="10"/>
      <c r="Y25" s="8"/>
      <c r="Z25" s="9"/>
      <c r="AA25" s="10"/>
      <c r="AB25" s="11"/>
      <c r="AC25" s="11"/>
      <c r="AD25" s="19"/>
      <c r="AE25" s="10"/>
      <c r="AF25" s="10"/>
      <c r="AG25" s="1"/>
    </row>
    <row r="26" spans="2:33" ht="27" customHeight="1">
      <c r="B26" s="1"/>
      <c r="C26" s="8"/>
      <c r="D26" s="8"/>
      <c r="E26" s="9"/>
      <c r="F26" s="10"/>
      <c r="G26" s="8"/>
      <c r="H26" s="9"/>
      <c r="I26" s="10"/>
      <c r="J26" s="8"/>
      <c r="K26" s="9"/>
      <c r="L26" s="10"/>
      <c r="M26" s="8"/>
      <c r="N26" s="9"/>
      <c r="O26" s="10"/>
      <c r="P26" s="8"/>
      <c r="Q26" s="9"/>
      <c r="R26" s="10"/>
      <c r="S26" s="8"/>
      <c r="T26" s="9"/>
      <c r="U26" s="10"/>
      <c r="V26" s="8"/>
      <c r="W26" s="9"/>
      <c r="X26" s="10"/>
      <c r="Y26" s="8"/>
      <c r="Z26" s="9"/>
      <c r="AA26" s="10"/>
      <c r="AB26" s="11"/>
      <c r="AC26" s="11"/>
      <c r="AD26" s="19"/>
      <c r="AE26" s="10"/>
      <c r="AF26" s="10"/>
      <c r="AG26" s="1"/>
    </row>
    <row r="27" spans="2:33" ht="27" customHeight="1">
      <c r="B27" s="1"/>
      <c r="C27" s="8"/>
      <c r="D27" s="8"/>
      <c r="E27" s="9"/>
      <c r="F27" s="10"/>
      <c r="G27" s="8"/>
      <c r="H27" s="9"/>
      <c r="I27" s="10"/>
      <c r="J27" s="8"/>
      <c r="K27" s="9"/>
      <c r="L27" s="10"/>
      <c r="M27" s="8"/>
      <c r="N27" s="9"/>
      <c r="O27" s="10"/>
      <c r="P27" s="8"/>
      <c r="Q27" s="9"/>
      <c r="R27" s="10"/>
      <c r="S27" s="8"/>
      <c r="T27" s="9"/>
      <c r="U27" s="10"/>
      <c r="V27" s="8"/>
      <c r="W27" s="9"/>
      <c r="X27" s="10"/>
      <c r="Y27" s="8"/>
      <c r="Z27" s="9"/>
      <c r="AA27" s="10"/>
      <c r="AB27" s="11"/>
      <c r="AC27" s="11"/>
      <c r="AD27" s="19"/>
      <c r="AE27" s="10"/>
      <c r="AF27" s="10"/>
      <c r="AG27" s="1"/>
    </row>
    <row r="28" spans="2:33" ht="27" customHeight="1">
      <c r="B28" s="1"/>
      <c r="C28" s="8"/>
      <c r="D28" s="8"/>
      <c r="E28" s="9"/>
      <c r="F28" s="10"/>
      <c r="G28" s="8"/>
      <c r="H28" s="9"/>
      <c r="I28" s="10"/>
      <c r="J28" s="8"/>
      <c r="K28" s="9"/>
      <c r="L28" s="10"/>
      <c r="M28" s="8"/>
      <c r="N28" s="9"/>
      <c r="O28" s="10"/>
      <c r="P28" s="8"/>
      <c r="Q28" s="9"/>
      <c r="R28" s="10"/>
      <c r="S28" s="8"/>
      <c r="T28" s="9"/>
      <c r="U28" s="10"/>
      <c r="V28" s="8"/>
      <c r="W28" s="9"/>
      <c r="X28" s="10"/>
      <c r="Y28" s="8"/>
      <c r="Z28" s="9"/>
      <c r="AA28" s="10"/>
      <c r="AB28" s="11"/>
      <c r="AC28" s="11"/>
      <c r="AD28" s="19"/>
      <c r="AE28" s="10"/>
      <c r="AF28" s="10"/>
      <c r="AG28" s="1"/>
    </row>
    <row r="29" spans="2:33" ht="27" customHeight="1">
      <c r="B29" s="1"/>
      <c r="C29" s="8"/>
      <c r="D29" s="8"/>
      <c r="E29" s="9"/>
      <c r="F29" s="10"/>
      <c r="G29" s="8"/>
      <c r="H29" s="9"/>
      <c r="I29" s="10"/>
      <c r="J29" s="8"/>
      <c r="K29" s="9"/>
      <c r="L29" s="10"/>
      <c r="M29" s="8"/>
      <c r="N29" s="9"/>
      <c r="O29" s="10"/>
      <c r="P29" s="8"/>
      <c r="Q29" s="9"/>
      <c r="R29" s="10"/>
      <c r="S29" s="8"/>
      <c r="T29" s="9"/>
      <c r="U29" s="10"/>
      <c r="V29" s="8"/>
      <c r="W29" s="9"/>
      <c r="X29" s="10"/>
      <c r="Y29" s="8"/>
      <c r="Z29" s="9"/>
      <c r="AA29" s="10"/>
      <c r="AB29" s="11"/>
      <c r="AC29" s="11"/>
      <c r="AD29" s="19"/>
      <c r="AE29" s="10"/>
      <c r="AF29" s="10"/>
      <c r="AG29" s="1"/>
    </row>
    <row r="30" spans="2:33" ht="27" customHeight="1">
      <c r="B30" s="1"/>
      <c r="C30" s="8"/>
      <c r="D30" s="8"/>
      <c r="E30" s="9"/>
      <c r="F30" s="10"/>
      <c r="G30" s="8"/>
      <c r="H30" s="9"/>
      <c r="I30" s="10"/>
      <c r="J30" s="8"/>
      <c r="K30" s="9"/>
      <c r="L30" s="10"/>
      <c r="M30" s="8"/>
      <c r="N30" s="9"/>
      <c r="O30" s="10"/>
      <c r="P30" s="8"/>
      <c r="Q30" s="9"/>
      <c r="R30" s="10"/>
      <c r="S30" s="8"/>
      <c r="T30" s="9"/>
      <c r="U30" s="10"/>
      <c r="V30" s="8"/>
      <c r="W30" s="9"/>
      <c r="X30" s="10"/>
      <c r="Y30" s="8"/>
      <c r="Z30" s="9"/>
      <c r="AA30" s="10"/>
      <c r="AB30" s="11"/>
      <c r="AC30" s="11"/>
      <c r="AD30" s="19"/>
      <c r="AE30" s="10"/>
      <c r="AF30" s="10"/>
      <c r="AG30" s="1"/>
    </row>
    <row r="31" spans="2:33" ht="27" customHeight="1">
      <c r="B31" s="1"/>
      <c r="C31" s="8"/>
      <c r="D31" s="8"/>
      <c r="E31" s="9"/>
      <c r="F31" s="10"/>
      <c r="G31" s="8"/>
      <c r="H31" s="9"/>
      <c r="I31" s="10"/>
      <c r="J31" s="8"/>
      <c r="K31" s="9"/>
      <c r="L31" s="10"/>
      <c r="M31" s="8"/>
      <c r="N31" s="9"/>
      <c r="O31" s="10"/>
      <c r="P31" s="8"/>
      <c r="Q31" s="9"/>
      <c r="R31" s="10"/>
      <c r="S31" s="8"/>
      <c r="T31" s="9"/>
      <c r="U31" s="10"/>
      <c r="V31" s="8"/>
      <c r="W31" s="9"/>
      <c r="X31" s="10"/>
      <c r="Y31" s="8"/>
      <c r="Z31" s="9"/>
      <c r="AA31" s="10"/>
      <c r="AB31" s="11"/>
      <c r="AC31" s="11"/>
      <c r="AD31" s="19"/>
      <c r="AE31" s="10"/>
      <c r="AF31" s="10"/>
      <c r="AG31" s="1"/>
    </row>
    <row r="32" spans="2:33" ht="27" customHeight="1">
      <c r="B32" s="1"/>
      <c r="C32" s="8"/>
      <c r="D32" s="8"/>
      <c r="E32" s="9"/>
      <c r="F32" s="10"/>
      <c r="G32" s="8"/>
      <c r="H32" s="9"/>
      <c r="I32" s="10"/>
      <c r="J32" s="8"/>
      <c r="K32" s="9"/>
      <c r="L32" s="10"/>
      <c r="M32" s="8"/>
      <c r="N32" s="9"/>
      <c r="O32" s="10"/>
      <c r="P32" s="8"/>
      <c r="Q32" s="9"/>
      <c r="R32" s="10"/>
      <c r="S32" s="8"/>
      <c r="T32" s="9"/>
      <c r="U32" s="10"/>
      <c r="V32" s="8"/>
      <c r="W32" s="9"/>
      <c r="X32" s="10"/>
      <c r="Y32" s="8"/>
      <c r="Z32" s="9"/>
      <c r="AA32" s="10"/>
      <c r="AB32" s="11"/>
      <c r="AC32" s="11"/>
      <c r="AD32" s="19"/>
      <c r="AE32" s="10"/>
      <c r="AF32" s="10"/>
      <c r="AG32" s="1"/>
    </row>
    <row r="33" spans="2:33" ht="27" customHeight="1">
      <c r="B33" s="1"/>
      <c r="C33" s="8"/>
      <c r="D33" s="8"/>
      <c r="E33" s="9"/>
      <c r="F33" s="10"/>
      <c r="G33" s="8"/>
      <c r="H33" s="9"/>
      <c r="I33" s="10"/>
      <c r="J33" s="8"/>
      <c r="K33" s="9"/>
      <c r="L33" s="10"/>
      <c r="M33" s="8"/>
      <c r="N33" s="9"/>
      <c r="O33" s="10"/>
      <c r="P33" s="8"/>
      <c r="Q33" s="9"/>
      <c r="R33" s="10"/>
      <c r="S33" s="8"/>
      <c r="T33" s="9"/>
      <c r="U33" s="10"/>
      <c r="V33" s="8"/>
      <c r="W33" s="9"/>
      <c r="X33" s="10"/>
      <c r="Y33" s="8"/>
      <c r="Z33" s="9"/>
      <c r="AA33" s="10"/>
      <c r="AB33" s="11"/>
      <c r="AC33" s="11"/>
      <c r="AD33" s="19"/>
      <c r="AE33" s="10"/>
      <c r="AF33" s="10"/>
      <c r="AG33" s="1"/>
    </row>
    <row r="34" spans="2:33" ht="27" customHeight="1">
      <c r="B34" s="1"/>
      <c r="C34" s="8"/>
      <c r="D34" s="8"/>
      <c r="E34" s="9"/>
      <c r="F34" s="10"/>
      <c r="G34" s="8"/>
      <c r="H34" s="9"/>
      <c r="I34" s="10"/>
      <c r="J34" s="8"/>
      <c r="K34" s="9"/>
      <c r="L34" s="10"/>
      <c r="M34" s="8"/>
      <c r="N34" s="9"/>
      <c r="O34" s="10"/>
      <c r="P34" s="8"/>
      <c r="Q34" s="9"/>
      <c r="R34" s="10"/>
      <c r="S34" s="8"/>
      <c r="T34" s="9"/>
      <c r="U34" s="10"/>
      <c r="V34" s="8"/>
      <c r="W34" s="9"/>
      <c r="X34" s="10"/>
      <c r="Y34" s="8"/>
      <c r="Z34" s="9"/>
      <c r="AA34" s="10"/>
      <c r="AB34" s="11"/>
      <c r="AC34" s="11"/>
      <c r="AD34" s="19"/>
      <c r="AE34" s="10"/>
      <c r="AF34" s="10"/>
      <c r="AG34" s="1"/>
    </row>
    <row r="35" spans="2:33" ht="27" customHeight="1">
      <c r="B35" s="1"/>
      <c r="C35" s="8"/>
      <c r="D35" s="8"/>
      <c r="E35" s="9"/>
      <c r="F35" s="10"/>
      <c r="G35" s="8"/>
      <c r="H35" s="9"/>
      <c r="I35" s="10"/>
      <c r="J35" s="8"/>
      <c r="K35" s="9"/>
      <c r="L35" s="10"/>
      <c r="M35" s="8"/>
      <c r="N35" s="9"/>
      <c r="O35" s="10"/>
      <c r="P35" s="8"/>
      <c r="Q35" s="9"/>
      <c r="R35" s="10"/>
      <c r="S35" s="8"/>
      <c r="T35" s="9"/>
      <c r="U35" s="10"/>
      <c r="V35" s="8"/>
      <c r="W35" s="9"/>
      <c r="X35" s="10"/>
      <c r="Y35" s="8"/>
      <c r="Z35" s="9"/>
      <c r="AA35" s="10"/>
      <c r="AB35" s="11"/>
      <c r="AC35" s="11"/>
      <c r="AD35" s="19"/>
      <c r="AE35" s="10"/>
      <c r="AF35" s="10"/>
      <c r="AG35" s="1"/>
    </row>
    <row r="36" spans="2:33" ht="27" customHeight="1">
      <c r="B36" s="1"/>
      <c r="C36" s="8"/>
      <c r="D36" s="8"/>
      <c r="E36" s="9"/>
      <c r="F36" s="10"/>
      <c r="G36" s="8"/>
      <c r="H36" s="9"/>
      <c r="I36" s="10"/>
      <c r="J36" s="8"/>
      <c r="K36" s="9"/>
      <c r="L36" s="10"/>
      <c r="M36" s="8"/>
      <c r="N36" s="9"/>
      <c r="O36" s="10"/>
      <c r="P36" s="8"/>
      <c r="Q36" s="9"/>
      <c r="R36" s="10"/>
      <c r="S36" s="8"/>
      <c r="T36" s="9"/>
      <c r="U36" s="10"/>
      <c r="V36" s="8"/>
      <c r="W36" s="9"/>
      <c r="X36" s="10"/>
      <c r="Y36" s="8"/>
      <c r="Z36" s="9"/>
      <c r="AA36" s="10"/>
      <c r="AB36" s="11"/>
      <c r="AC36" s="11"/>
      <c r="AD36" s="19"/>
      <c r="AE36" s="10"/>
      <c r="AF36" s="10"/>
      <c r="AG36" s="1"/>
    </row>
    <row r="37" spans="2:33" ht="13.5">
      <c r="B37" s="1"/>
      <c r="C37" s="1"/>
      <c r="D37" s="1"/>
      <c r="E37" s="2"/>
      <c r="F37" s="1"/>
      <c r="G37" s="1"/>
      <c r="H37" s="2"/>
      <c r="I37" s="1"/>
      <c r="J37" s="1"/>
      <c r="K37" s="2"/>
      <c r="L37" s="1"/>
      <c r="M37" s="1"/>
      <c r="N37" s="2"/>
      <c r="O37" s="1"/>
      <c r="P37" s="1"/>
      <c r="Q37" s="2"/>
      <c r="R37" s="1"/>
      <c r="S37" s="1"/>
      <c r="T37" s="2"/>
      <c r="U37" s="1"/>
      <c r="V37" s="1"/>
      <c r="W37" s="2"/>
      <c r="X37" s="1"/>
      <c r="Y37" s="1"/>
      <c r="Z37" s="2"/>
      <c r="AA37" s="1"/>
      <c r="AB37" s="1"/>
      <c r="AC37" s="1"/>
      <c r="AD37" s="16"/>
      <c r="AE37" s="1"/>
      <c r="AF37" s="3"/>
      <c r="AG37" s="1"/>
    </row>
  </sheetData>
  <sheetProtection selectLockedCells="1"/>
  <mergeCells count="105">
    <mergeCell ref="Y8:AA8"/>
    <mergeCell ref="Y11:AA11"/>
    <mergeCell ref="Y14:AA14"/>
    <mergeCell ref="Y17:AA17"/>
    <mergeCell ref="S4:U4"/>
    <mergeCell ref="AF5:AF7"/>
    <mergeCell ref="AF8:AF10"/>
    <mergeCell ref="AF11:AF13"/>
    <mergeCell ref="AE17:AE19"/>
    <mergeCell ref="AD11:AD13"/>
    <mergeCell ref="V8:X8"/>
    <mergeCell ref="V4:X4"/>
    <mergeCell ref="S14:U14"/>
    <mergeCell ref="Y4:AA4"/>
    <mergeCell ref="AF20:AF22"/>
    <mergeCell ref="AE20:AE22"/>
    <mergeCell ref="AE5:AE7"/>
    <mergeCell ref="AE8:AE10"/>
    <mergeCell ref="AE14:AE16"/>
    <mergeCell ref="AE11:AE13"/>
    <mergeCell ref="AG20:AG22"/>
    <mergeCell ref="AD20:AD22"/>
    <mergeCell ref="AG17:AG19"/>
    <mergeCell ref="AF17:AF19"/>
    <mergeCell ref="AG5:AG7"/>
    <mergeCell ref="AG8:AG10"/>
    <mergeCell ref="AG11:AG13"/>
    <mergeCell ref="AG14:AG16"/>
    <mergeCell ref="AF14:AF16"/>
    <mergeCell ref="AD17:AD19"/>
    <mergeCell ref="C14:C16"/>
    <mergeCell ref="AB17:AB19"/>
    <mergeCell ref="AC17:AC19"/>
    <mergeCell ref="S11:U11"/>
    <mergeCell ref="V11:X11"/>
    <mergeCell ref="S17:U17"/>
    <mergeCell ref="P14:R14"/>
    <mergeCell ref="P11:R11"/>
    <mergeCell ref="M11:O11"/>
    <mergeCell ref="P17:R17"/>
    <mergeCell ref="B20:B22"/>
    <mergeCell ref="C20:C22"/>
    <mergeCell ref="B17:B19"/>
    <mergeCell ref="AB8:AB10"/>
    <mergeCell ref="AC8:AC10"/>
    <mergeCell ref="AD8:AD10"/>
    <mergeCell ref="AB14:AB16"/>
    <mergeCell ref="AC14:AC16"/>
    <mergeCell ref="C17:C19"/>
    <mergeCell ref="AB11:AB13"/>
    <mergeCell ref="B14:B16"/>
    <mergeCell ref="C11:C13"/>
    <mergeCell ref="B11:B13"/>
    <mergeCell ref="D4:F4"/>
    <mergeCell ref="B5:B7"/>
    <mergeCell ref="C5:C7"/>
    <mergeCell ref="B8:B10"/>
    <mergeCell ref="C8:C10"/>
    <mergeCell ref="D8:F8"/>
    <mergeCell ref="B4:C4"/>
    <mergeCell ref="D5:F5"/>
    <mergeCell ref="J8:L8"/>
    <mergeCell ref="P5:R5"/>
    <mergeCell ref="S8:U8"/>
    <mergeCell ref="M8:O8"/>
    <mergeCell ref="P8:R8"/>
    <mergeCell ref="S5:U5"/>
    <mergeCell ref="G4:I4"/>
    <mergeCell ref="G5:I5"/>
    <mergeCell ref="M4:O4"/>
    <mergeCell ref="P4:R4"/>
    <mergeCell ref="M5:O5"/>
    <mergeCell ref="G8:I8"/>
    <mergeCell ref="J4:L4"/>
    <mergeCell ref="J5:L5"/>
    <mergeCell ref="J20:L20"/>
    <mergeCell ref="G20:I20"/>
    <mergeCell ref="G17:I17"/>
    <mergeCell ref="J17:L17"/>
    <mergeCell ref="D11:F11"/>
    <mergeCell ref="M17:O17"/>
    <mergeCell ref="D14:F14"/>
    <mergeCell ref="G14:I14"/>
    <mergeCell ref="D17:F17"/>
    <mergeCell ref="M14:O14"/>
    <mergeCell ref="P20:R20"/>
    <mergeCell ref="S20:U20"/>
    <mergeCell ref="AC5:AC7"/>
    <mergeCell ref="AC11:AC13"/>
    <mergeCell ref="AD14:AD16"/>
    <mergeCell ref="D20:F20"/>
    <mergeCell ref="M20:O20"/>
    <mergeCell ref="J11:L11"/>
    <mergeCell ref="G11:I11"/>
    <mergeCell ref="J14:L14"/>
    <mergeCell ref="AC20:AC22"/>
    <mergeCell ref="AB20:AB22"/>
    <mergeCell ref="AB5:AB7"/>
    <mergeCell ref="V17:X17"/>
    <mergeCell ref="AD5:AD7"/>
    <mergeCell ref="V20:X20"/>
    <mergeCell ref="V14:X14"/>
    <mergeCell ref="Y20:AA20"/>
    <mergeCell ref="V5:X5"/>
    <mergeCell ref="Y5:AA5"/>
  </mergeCells>
  <printOptions horizontalCentered="1" verticalCentered="1"/>
  <pageMargins left="0.35433070866141736" right="0" top="0.1968503937007874" bottom="0" header="0.11811023622047245" footer="0.11811023622047245"/>
  <pageSetup horizontalDpi="300" verticalDpi="300" orientation="portrait" paperSize="9" scale="68" r:id="rId2"/>
  <colBreaks count="1" manualBreakCount="1">
    <brk id="32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="85" zoomScaleSheetLayoutView="85" zoomScalePageLayoutView="0" workbookViewId="0" topLeftCell="B1">
      <pane xSplit="33" ySplit="4" topLeftCell="AI5" activePane="bottomRight" state="frozen"/>
      <selection pane="topLeft" activeCell="B1" sqref="B1"/>
      <selection pane="topRight" activeCell="BP1" sqref="BP1"/>
      <selection pane="bottomLeft" activeCell="B4" sqref="B4"/>
      <selection pane="bottomRight" activeCell="AF14" sqref="AF14:AF16"/>
    </sheetView>
  </sheetViews>
  <sheetFormatPr defaultColWidth="9.140625" defaultRowHeight="15"/>
  <cols>
    <col min="1" max="1" width="4.8515625" style="4" customWidth="1"/>
    <col min="2" max="2" width="3.8515625" style="4" customWidth="1"/>
    <col min="3" max="3" width="14.57421875" style="4" customWidth="1"/>
    <col min="4" max="4" width="1.57421875" style="4" customWidth="1"/>
    <col min="5" max="5" width="1.421875" style="12" customWidth="1"/>
    <col min="6" max="6" width="1.8515625" style="4" customWidth="1"/>
    <col min="7" max="7" width="4.57421875" style="4" customWidth="1"/>
    <col min="8" max="8" width="4.57421875" style="12" customWidth="1"/>
    <col min="9" max="10" width="4.57421875" style="4" customWidth="1"/>
    <col min="11" max="11" width="4.57421875" style="12" customWidth="1"/>
    <col min="12" max="13" width="4.57421875" style="4" customWidth="1"/>
    <col min="14" max="14" width="4.57421875" style="12" customWidth="1"/>
    <col min="15" max="16" width="4.57421875" style="4" customWidth="1"/>
    <col min="17" max="17" width="4.57421875" style="12" customWidth="1"/>
    <col min="18" max="19" width="4.57421875" style="4" customWidth="1"/>
    <col min="20" max="20" width="4.57421875" style="12" customWidth="1"/>
    <col min="21" max="22" width="4.57421875" style="4" customWidth="1"/>
    <col min="23" max="23" width="4.57421875" style="12" customWidth="1"/>
    <col min="24" max="24" width="6.28125" style="4" customWidth="1"/>
    <col min="25" max="25" width="2.28125" style="4" hidden="1" customWidth="1"/>
    <col min="26" max="26" width="2.28125" style="12" hidden="1" customWidth="1"/>
    <col min="27" max="27" width="2.28125" style="4" hidden="1" customWidth="1"/>
    <col min="28" max="29" width="8.57421875" style="4" customWidth="1"/>
    <col min="30" max="30" width="8.57421875" style="20" customWidth="1"/>
    <col min="31" max="32" width="8.57421875" style="4" customWidth="1"/>
    <col min="33" max="33" width="9.00390625" style="4" hidden="1" customWidth="1"/>
    <col min="34" max="34" width="7.140625" style="4" hidden="1" customWidth="1"/>
    <col min="35" max="16384" width="9.00390625" style="4" customWidth="1"/>
  </cols>
  <sheetData>
    <row r="1" spans="2:33" ht="23.25" customHeight="1">
      <c r="B1" s="1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1"/>
      <c r="AD1" s="16"/>
      <c r="AE1" s="1"/>
      <c r="AF1" s="3"/>
      <c r="AG1" s="1"/>
    </row>
    <row r="2" spans="2:33" ht="23.25" customHeight="1">
      <c r="B2" s="1"/>
      <c r="C2" s="39" t="s">
        <v>21</v>
      </c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1"/>
      <c r="AD2" s="16"/>
      <c r="AE2" s="1"/>
      <c r="AF2" s="3"/>
      <c r="AG2" s="1"/>
    </row>
    <row r="3" spans="2:33" ht="29.25" customHeight="1">
      <c r="B3" s="1"/>
      <c r="C3" s="5"/>
      <c r="D3" s="5"/>
      <c r="E3" s="2"/>
      <c r="F3" s="5"/>
      <c r="G3" s="5"/>
      <c r="H3" s="2"/>
      <c r="I3" s="5"/>
      <c r="J3" s="5"/>
      <c r="K3" s="2"/>
      <c r="L3" s="5"/>
      <c r="M3" s="5"/>
      <c r="N3" s="2"/>
      <c r="O3" s="5"/>
      <c r="P3" s="5"/>
      <c r="Q3" s="2"/>
      <c r="R3" s="5"/>
      <c r="S3" s="5"/>
      <c r="T3" s="2"/>
      <c r="U3" s="5"/>
      <c r="V3" s="5"/>
      <c r="W3" s="2"/>
      <c r="X3" s="5"/>
      <c r="Y3" s="5"/>
      <c r="Z3" s="2"/>
      <c r="AA3" s="5"/>
      <c r="AB3" s="5"/>
      <c r="AC3" s="5"/>
      <c r="AD3" s="17"/>
      <c r="AE3" s="5"/>
      <c r="AF3" s="5"/>
      <c r="AG3" s="1"/>
    </row>
    <row r="4" spans="2:34" ht="26.25" customHeight="1">
      <c r="B4" s="76" t="s">
        <v>6</v>
      </c>
      <c r="C4" s="77"/>
      <c r="D4" s="64" t="s">
        <v>7</v>
      </c>
      <c r="E4" s="65"/>
      <c r="F4" s="66"/>
      <c r="G4" s="64" t="s">
        <v>15</v>
      </c>
      <c r="H4" s="65"/>
      <c r="I4" s="66"/>
      <c r="J4" s="64" t="s">
        <v>16</v>
      </c>
      <c r="K4" s="65"/>
      <c r="L4" s="66"/>
      <c r="M4" s="64" t="s">
        <v>11</v>
      </c>
      <c r="N4" s="65"/>
      <c r="O4" s="66"/>
      <c r="P4" s="64" t="s">
        <v>17</v>
      </c>
      <c r="Q4" s="65"/>
      <c r="R4" s="66"/>
      <c r="S4" s="64" t="s">
        <v>18</v>
      </c>
      <c r="T4" s="65"/>
      <c r="U4" s="66"/>
      <c r="V4" s="64" t="s">
        <v>19</v>
      </c>
      <c r="W4" s="65"/>
      <c r="X4" s="66"/>
      <c r="Y4" s="83"/>
      <c r="Z4" s="84"/>
      <c r="AA4" s="85"/>
      <c r="AB4" s="28" t="s">
        <v>3</v>
      </c>
      <c r="AC4" s="28" t="s">
        <v>0</v>
      </c>
      <c r="AD4" s="29" t="s">
        <v>1</v>
      </c>
      <c r="AE4" s="28" t="s">
        <v>2</v>
      </c>
      <c r="AF4" s="30" t="s">
        <v>4</v>
      </c>
      <c r="AG4" s="31"/>
      <c r="AH4" s="32"/>
    </row>
    <row r="5" spans="2:34" ht="30" customHeight="1">
      <c r="B5" s="70">
        <v>1</v>
      </c>
      <c r="C5" s="41" t="s">
        <v>9</v>
      </c>
      <c r="D5" s="67"/>
      <c r="E5" s="68"/>
      <c r="F5" s="69"/>
      <c r="G5" s="53"/>
      <c r="H5" s="48"/>
      <c r="I5" s="49"/>
      <c r="J5" s="57">
        <v>41556</v>
      </c>
      <c r="K5" s="58"/>
      <c r="L5" s="59"/>
      <c r="M5" s="54">
        <v>41570</v>
      </c>
      <c r="N5" s="62"/>
      <c r="O5" s="63"/>
      <c r="P5" s="57">
        <v>41619</v>
      </c>
      <c r="Q5" s="58"/>
      <c r="R5" s="59"/>
      <c r="S5" s="47">
        <v>41296</v>
      </c>
      <c r="T5" s="48"/>
      <c r="U5" s="49"/>
      <c r="V5" s="54">
        <v>41605</v>
      </c>
      <c r="W5" s="55"/>
      <c r="X5" s="56"/>
      <c r="Y5" s="53"/>
      <c r="Z5" s="48"/>
      <c r="AA5" s="49"/>
      <c r="AB5" s="44">
        <f>COUNTIF(D6:AA6,"○")*3+COUNTIF(D6:AA6,"△")</f>
        <v>10</v>
      </c>
      <c r="AC5" s="41">
        <f>SUM(D7,G7,J7,M7,P7,S7,V7,)</f>
        <v>11</v>
      </c>
      <c r="AD5" s="50">
        <f>SUM(F7,I7,L7,O7,R7,U7,X7)</f>
        <v>5</v>
      </c>
      <c r="AE5" s="41">
        <f>AC5-AD5</f>
        <v>6</v>
      </c>
      <c r="AF5" s="82">
        <v>2</v>
      </c>
      <c r="AG5" s="81">
        <f>AB5*10000+AE5*100+AC5</f>
        <v>100611</v>
      </c>
      <c r="AH5" s="32"/>
    </row>
    <row r="6" spans="2:34" ht="30" customHeight="1">
      <c r="B6" s="71"/>
      <c r="C6" s="42"/>
      <c r="D6" s="33"/>
      <c r="E6" s="34">
        <f>IF(D7="","",IF(D7&gt;F7,"○",IF(D7&lt;F7,"●",IF(D7=F7,"△",))))</f>
      </c>
      <c r="F6" s="35"/>
      <c r="G6" s="33"/>
      <c r="H6" s="34">
        <f>IF(G7="","",IF(G7&gt;I7,"○",IF(G7&lt;I7,"●",IF(G7=I7,"△",))))</f>
      </c>
      <c r="I6" s="35"/>
      <c r="J6" s="36"/>
      <c r="K6" s="11" t="str">
        <f>IF(J7="","",IF(J7&gt;L7,"○",IF(J7&lt;L7,"●",IF(J7=L7,"△",))))</f>
        <v>○</v>
      </c>
      <c r="L6" s="35"/>
      <c r="M6" s="36"/>
      <c r="N6" s="11" t="str">
        <f>IF(M7="","",IF(M7&gt;O7,"○",IF(M7&lt;O7,"●",IF(M7=O7,"△",))))</f>
        <v>○</v>
      </c>
      <c r="O6" s="35"/>
      <c r="P6" s="36"/>
      <c r="Q6" s="11" t="s">
        <v>22</v>
      </c>
      <c r="R6" s="35"/>
      <c r="S6" s="36"/>
      <c r="T6" s="11"/>
      <c r="U6" s="35"/>
      <c r="V6" s="36"/>
      <c r="W6" s="11" t="str">
        <f>IF(V7="","",IF(V7&gt;X7,"○",IF(V7&lt;X7,"●",IF(V7=X7,"△",))))</f>
        <v>○</v>
      </c>
      <c r="X6" s="35"/>
      <c r="Y6" s="33"/>
      <c r="Z6" s="34">
        <f>IF(Y7="","",IF(Y7&gt;AA7,"○",IF(Y7&lt;AA7,"●",IF(Y7=AA7,"△",))))</f>
      </c>
      <c r="AA6" s="35"/>
      <c r="AB6" s="45"/>
      <c r="AC6" s="42"/>
      <c r="AD6" s="51"/>
      <c r="AE6" s="42"/>
      <c r="AF6" s="82"/>
      <c r="AG6" s="81"/>
      <c r="AH6" s="32">
        <f>SUM(COUNTIF(D6:AA6,"●")+COUNTIF(D6:AA6,"○")+COUNTIF(D6:AA6,"△"))</f>
        <v>4</v>
      </c>
    </row>
    <row r="7" spans="2:34" ht="30" customHeight="1">
      <c r="B7" s="72"/>
      <c r="C7" s="43"/>
      <c r="D7" s="22"/>
      <c r="E7" s="23"/>
      <c r="F7" s="24"/>
      <c r="G7" s="22"/>
      <c r="H7" s="23"/>
      <c r="I7" s="24"/>
      <c r="J7" s="25">
        <v>1</v>
      </c>
      <c r="K7" s="26" t="s">
        <v>8</v>
      </c>
      <c r="L7" s="24">
        <v>0</v>
      </c>
      <c r="M7" s="25">
        <v>2</v>
      </c>
      <c r="N7" s="26" t="s">
        <v>8</v>
      </c>
      <c r="O7" s="24">
        <v>1</v>
      </c>
      <c r="P7" s="22">
        <v>2</v>
      </c>
      <c r="Q7" s="38" t="s">
        <v>5</v>
      </c>
      <c r="R7" s="24">
        <v>2</v>
      </c>
      <c r="S7" s="25"/>
      <c r="T7" s="37" t="s">
        <v>8</v>
      </c>
      <c r="U7" s="24"/>
      <c r="V7" s="25">
        <v>6</v>
      </c>
      <c r="W7" s="37" t="s">
        <v>8</v>
      </c>
      <c r="X7" s="24">
        <v>2</v>
      </c>
      <c r="Y7" s="22"/>
      <c r="Z7" s="23"/>
      <c r="AA7" s="24"/>
      <c r="AB7" s="46"/>
      <c r="AC7" s="43"/>
      <c r="AD7" s="52"/>
      <c r="AE7" s="43"/>
      <c r="AF7" s="82"/>
      <c r="AG7" s="81"/>
      <c r="AH7" s="32"/>
    </row>
    <row r="8" spans="2:34" ht="30" customHeight="1">
      <c r="B8" s="70">
        <v>2</v>
      </c>
      <c r="C8" s="73" t="s">
        <v>10</v>
      </c>
      <c r="D8" s="53"/>
      <c r="E8" s="48"/>
      <c r="F8" s="49"/>
      <c r="G8" s="57">
        <v>41556</v>
      </c>
      <c r="H8" s="58"/>
      <c r="I8" s="59"/>
      <c r="J8" s="53"/>
      <c r="K8" s="48"/>
      <c r="L8" s="49"/>
      <c r="M8" s="47">
        <v>41296</v>
      </c>
      <c r="N8" s="60"/>
      <c r="O8" s="61"/>
      <c r="P8" s="57">
        <v>41605</v>
      </c>
      <c r="Q8" s="58"/>
      <c r="R8" s="59"/>
      <c r="S8" s="57">
        <v>41619</v>
      </c>
      <c r="T8" s="58"/>
      <c r="U8" s="59"/>
      <c r="V8" s="47">
        <v>41570</v>
      </c>
      <c r="W8" s="48"/>
      <c r="X8" s="49"/>
      <c r="Y8" s="53"/>
      <c r="Z8" s="48"/>
      <c r="AA8" s="49"/>
      <c r="AB8" s="44">
        <f>COUNTIF(D9:AA9,"○")*3+COUNTIF(D9:AA9,"△")</f>
        <v>0</v>
      </c>
      <c r="AC8" s="41">
        <f>SUM(D10,G10,J10,M10,P10,S10,V10,)</f>
        <v>4</v>
      </c>
      <c r="AD8" s="50">
        <f>SUM(F10,I10,L10,O10,R10,U10,X10)</f>
        <v>15</v>
      </c>
      <c r="AE8" s="41">
        <f>AC8-AD8</f>
        <v>-11</v>
      </c>
      <c r="AF8" s="82">
        <v>6</v>
      </c>
      <c r="AG8" s="81">
        <f>AB8*10000+AE8*100+AC8</f>
        <v>-1096</v>
      </c>
      <c r="AH8" s="32"/>
    </row>
    <row r="9" spans="2:34" ht="30" customHeight="1">
      <c r="B9" s="71"/>
      <c r="C9" s="74"/>
      <c r="D9" s="36"/>
      <c r="E9" s="34">
        <f>IF(D10="","",IF(D10&gt;F10,"○",IF(D10&lt;F10,"●",IF(D10=F10,"△",))))</f>
      </c>
      <c r="F9" s="35"/>
      <c r="G9" s="36"/>
      <c r="H9" s="11" t="str">
        <f>IF(G10="","",IF(G10&gt;I10,"○",IF(G10&lt;I10,"●",IF(G10=I10,"△",))))</f>
        <v>●</v>
      </c>
      <c r="I9" s="35"/>
      <c r="J9" s="36"/>
      <c r="K9" s="34">
        <f>IF(J10="","",IF(J10&gt;L10,"○",IF(J10&lt;L10,"●",IF(J10=L10,"△",))))</f>
      </c>
      <c r="L9" s="35"/>
      <c r="M9" s="36"/>
      <c r="N9" s="11">
        <f>IF(M10="","",IF(M10&gt;O10,"○",IF(M10&lt;O10,"●",IF(M10=O10,"△",))))</f>
      </c>
      <c r="O9" s="35"/>
      <c r="P9" s="36"/>
      <c r="Q9" s="11" t="str">
        <f>IF(P10="","",IF(P10&gt;R10,"○",IF(P10&lt;R10,"●",IF(P10=R10,"△",))))</f>
        <v>●</v>
      </c>
      <c r="R9" s="35"/>
      <c r="S9" s="36"/>
      <c r="T9" s="11" t="str">
        <f>IF(S10="","",IF(S10&gt;U10,"○",IF(S10&lt;U10,"●",IF(S10=U10,"△",))))</f>
        <v>●</v>
      </c>
      <c r="U9" s="35"/>
      <c r="V9" s="36"/>
      <c r="W9" s="11" t="str">
        <f>IF(V10="","",IF(V10&gt;X10,"○",IF(V10&lt;X10,"●",IF(V10=X10,"△",))))</f>
        <v>●</v>
      </c>
      <c r="X9" s="35"/>
      <c r="Y9" s="36"/>
      <c r="Z9" s="34">
        <f>IF(Y10="","",IF(Y10&gt;AA10,"○",IF(Y10&lt;AA10,"●",IF(Y10=AA10,"△",))))</f>
      </c>
      <c r="AA9" s="35"/>
      <c r="AB9" s="45"/>
      <c r="AC9" s="42"/>
      <c r="AD9" s="51"/>
      <c r="AE9" s="42"/>
      <c r="AF9" s="82"/>
      <c r="AG9" s="81"/>
      <c r="AH9" s="32">
        <f>SUM(COUNTIF(D9:AA9,"●")+COUNTIF(D9:AA9,"○")+COUNTIF(D9:AA9,"△"))</f>
        <v>4</v>
      </c>
    </row>
    <row r="10" spans="2:34" ht="30" customHeight="1">
      <c r="B10" s="72"/>
      <c r="C10" s="75"/>
      <c r="D10" s="25"/>
      <c r="E10" s="26"/>
      <c r="F10" s="24"/>
      <c r="G10" s="22">
        <v>0</v>
      </c>
      <c r="H10" s="38" t="s">
        <v>5</v>
      </c>
      <c r="I10" s="24">
        <v>1</v>
      </c>
      <c r="J10" s="25"/>
      <c r="K10" s="26"/>
      <c r="L10" s="24"/>
      <c r="M10" s="22"/>
      <c r="N10" s="38" t="s">
        <v>5</v>
      </c>
      <c r="O10" s="24"/>
      <c r="P10" s="22">
        <v>0</v>
      </c>
      <c r="Q10" s="38" t="s">
        <v>5</v>
      </c>
      <c r="R10" s="24">
        <v>4</v>
      </c>
      <c r="S10" s="22">
        <v>1</v>
      </c>
      <c r="T10" s="38" t="s">
        <v>5</v>
      </c>
      <c r="U10" s="24">
        <v>3</v>
      </c>
      <c r="V10" s="22">
        <v>3</v>
      </c>
      <c r="W10" s="38" t="s">
        <v>5</v>
      </c>
      <c r="X10" s="24">
        <v>7</v>
      </c>
      <c r="Y10" s="25"/>
      <c r="Z10" s="26" t="s">
        <v>5</v>
      </c>
      <c r="AA10" s="24"/>
      <c r="AB10" s="46"/>
      <c r="AC10" s="43"/>
      <c r="AD10" s="52"/>
      <c r="AE10" s="43"/>
      <c r="AF10" s="82"/>
      <c r="AG10" s="81"/>
      <c r="AH10" s="32"/>
    </row>
    <row r="11" spans="2:34" ht="30" customHeight="1">
      <c r="B11" s="70">
        <v>3</v>
      </c>
      <c r="C11" s="73" t="s">
        <v>11</v>
      </c>
      <c r="D11" s="53"/>
      <c r="E11" s="48"/>
      <c r="F11" s="49"/>
      <c r="G11" s="47">
        <v>41570</v>
      </c>
      <c r="H11" s="48"/>
      <c r="I11" s="49"/>
      <c r="J11" s="47">
        <v>41296</v>
      </c>
      <c r="K11" s="48"/>
      <c r="L11" s="49"/>
      <c r="M11" s="47"/>
      <c r="N11" s="60"/>
      <c r="O11" s="61"/>
      <c r="P11" s="47">
        <v>41556</v>
      </c>
      <c r="Q11" s="48"/>
      <c r="R11" s="49"/>
      <c r="S11" s="47">
        <v>41605</v>
      </c>
      <c r="T11" s="48"/>
      <c r="U11" s="49"/>
      <c r="V11" s="57">
        <v>41619</v>
      </c>
      <c r="W11" s="58"/>
      <c r="X11" s="59"/>
      <c r="Y11" s="53"/>
      <c r="Z11" s="48"/>
      <c r="AA11" s="49"/>
      <c r="AB11" s="44">
        <f>COUNTIF(D12:AA12,"○")*3+COUNTIF(D12:AA12,"△")</f>
        <v>3</v>
      </c>
      <c r="AC11" s="41">
        <f>SUM(D13,G13,J13,M13,P13,S13,V13,)</f>
        <v>2</v>
      </c>
      <c r="AD11" s="50">
        <f>SUM(F13,I13,L13,O13,R13,U13,X13)</f>
        <v>4</v>
      </c>
      <c r="AE11" s="41">
        <f>AC11-AD11</f>
        <v>-2</v>
      </c>
      <c r="AF11" s="82">
        <v>4</v>
      </c>
      <c r="AG11" s="81">
        <f>AB11*10000+AE11*100+AC11</f>
        <v>29802</v>
      </c>
      <c r="AH11" s="32"/>
    </row>
    <row r="12" spans="2:34" ht="30" customHeight="1">
      <c r="B12" s="71"/>
      <c r="C12" s="74"/>
      <c r="D12" s="36"/>
      <c r="E12" s="34">
        <f>IF(D13="","",IF(D13&gt;F13,"○",IF(D13&lt;F13,"●",IF(D13=F13,"△",))))</f>
      </c>
      <c r="F12" s="35"/>
      <c r="G12" s="36"/>
      <c r="H12" s="11" t="str">
        <f>IF(G13="","",IF(G13&gt;I13,"○",IF(G13&lt;I13,"●",IF(G13=I13,"△",))))</f>
        <v>●</v>
      </c>
      <c r="I12" s="35"/>
      <c r="J12" s="36"/>
      <c r="K12" s="11">
        <f>IF(J13="","",IF(J13&gt;L13,"○",IF(J13&lt;L13,"●",IF(J13=L13,"△",))))</f>
      </c>
      <c r="L12" s="35"/>
      <c r="M12" s="36"/>
      <c r="N12" s="34">
        <f>IF(M13="","",IF(M13&gt;O13,"○",IF(M13&lt;O13,"●",IF(M13=O13,"△",))))</f>
      </c>
      <c r="O12" s="35"/>
      <c r="P12" s="36"/>
      <c r="Q12" s="11" t="str">
        <f>IF(P13="","",IF(P13&gt;R13,"○",IF(P13&lt;R13,"●",IF(P13=R13,"△",))))</f>
        <v>●</v>
      </c>
      <c r="R12" s="35"/>
      <c r="S12" s="36"/>
      <c r="T12" s="11">
        <f>IF(S13="","",IF(S13&gt;U13,"○",IF(S13&lt;U13,"●",IF(S13=U13,"△",))))</f>
      </c>
      <c r="U12" s="35"/>
      <c r="V12" s="36"/>
      <c r="W12" s="11" t="str">
        <f>IF(V13="","",IF(V13&gt;X13,"○",IF(V13&lt;X13,"●",IF(V13=X13,"△",))))</f>
        <v>○</v>
      </c>
      <c r="X12" s="35"/>
      <c r="Y12" s="36"/>
      <c r="Z12" s="34">
        <f>IF(Y13="","",IF(Y13&gt;AA13,"○",IF(Y13&lt;AA13,"●",IF(Y13=AA13,"△",))))</f>
      </c>
      <c r="AA12" s="35"/>
      <c r="AB12" s="45"/>
      <c r="AC12" s="42"/>
      <c r="AD12" s="51"/>
      <c r="AE12" s="42"/>
      <c r="AF12" s="82"/>
      <c r="AG12" s="81"/>
      <c r="AH12" s="32">
        <f>SUM(COUNTIF(D12:AA12,"●")+COUNTIF(D12:AA12,"○")+COUNTIF(D12:AA12,"△"))</f>
        <v>3</v>
      </c>
    </row>
    <row r="13" spans="2:34" ht="30" customHeight="1">
      <c r="B13" s="72"/>
      <c r="C13" s="75"/>
      <c r="D13" s="25"/>
      <c r="E13" s="26"/>
      <c r="F13" s="24"/>
      <c r="G13" s="22">
        <v>1</v>
      </c>
      <c r="H13" s="38" t="s">
        <v>5</v>
      </c>
      <c r="I13" s="24">
        <v>2</v>
      </c>
      <c r="J13" s="25"/>
      <c r="K13" s="26" t="s">
        <v>8</v>
      </c>
      <c r="L13" s="24"/>
      <c r="M13" s="25"/>
      <c r="N13" s="26"/>
      <c r="O13" s="24"/>
      <c r="P13" s="22">
        <v>0</v>
      </c>
      <c r="Q13" s="38" t="s">
        <v>5</v>
      </c>
      <c r="R13" s="24">
        <v>2</v>
      </c>
      <c r="S13" s="25"/>
      <c r="T13" s="26" t="s">
        <v>8</v>
      </c>
      <c r="U13" s="24"/>
      <c r="V13" s="25">
        <v>1</v>
      </c>
      <c r="W13" s="26" t="s">
        <v>8</v>
      </c>
      <c r="X13" s="24">
        <v>0</v>
      </c>
      <c r="Y13" s="25"/>
      <c r="Z13" s="26"/>
      <c r="AA13" s="24"/>
      <c r="AB13" s="46"/>
      <c r="AC13" s="43"/>
      <c r="AD13" s="52"/>
      <c r="AE13" s="43"/>
      <c r="AF13" s="82"/>
      <c r="AG13" s="81"/>
      <c r="AH13" s="32"/>
    </row>
    <row r="14" spans="2:34" ht="30" customHeight="1">
      <c r="B14" s="70">
        <v>4</v>
      </c>
      <c r="C14" s="73" t="s">
        <v>12</v>
      </c>
      <c r="D14" s="54"/>
      <c r="E14" s="62"/>
      <c r="F14" s="63"/>
      <c r="G14" s="57">
        <v>41619</v>
      </c>
      <c r="H14" s="58"/>
      <c r="I14" s="59"/>
      <c r="J14" s="47">
        <v>41605</v>
      </c>
      <c r="K14" s="60"/>
      <c r="L14" s="61"/>
      <c r="M14" s="47">
        <v>41556</v>
      </c>
      <c r="N14" s="48"/>
      <c r="O14" s="49"/>
      <c r="P14" s="53"/>
      <c r="Q14" s="48"/>
      <c r="R14" s="49"/>
      <c r="S14" s="47">
        <v>41570</v>
      </c>
      <c r="T14" s="48"/>
      <c r="U14" s="49"/>
      <c r="V14" s="47">
        <v>41296</v>
      </c>
      <c r="W14" s="48"/>
      <c r="X14" s="49"/>
      <c r="Y14" s="53"/>
      <c r="Z14" s="48"/>
      <c r="AA14" s="49"/>
      <c r="AB14" s="44">
        <f>COUNTIF(D15:AA15,"○")*3+COUNTIF(D15:AA15,"△")</f>
        <v>10</v>
      </c>
      <c r="AC14" s="41">
        <f>SUM(D16,G16,J16,M16,P16,S16,V16,)</f>
        <v>15</v>
      </c>
      <c r="AD14" s="50">
        <f>SUM(F16,I16,L16,O16,R16,U16,X16)</f>
        <v>2</v>
      </c>
      <c r="AE14" s="41">
        <f>AC14-AD14</f>
        <v>13</v>
      </c>
      <c r="AF14" s="82">
        <v>1</v>
      </c>
      <c r="AG14" s="81">
        <f>AB14*10000+AE14*100+AC14</f>
        <v>101315</v>
      </c>
      <c r="AH14" s="32"/>
    </row>
    <row r="15" spans="2:34" ht="30" customHeight="1">
      <c r="B15" s="71"/>
      <c r="C15" s="74"/>
      <c r="D15" s="36"/>
      <c r="E15" s="34">
        <f>IF(D16="","",IF(D16&gt;F16,"○",IF(D16&lt;F16,"●",IF(D16=F16,"△",))))</f>
      </c>
      <c r="F15" s="35"/>
      <c r="G15" s="36"/>
      <c r="H15" s="11" t="s">
        <v>22</v>
      </c>
      <c r="I15" s="35"/>
      <c r="J15" s="36"/>
      <c r="K15" s="11" t="str">
        <f>IF(J16="","",IF(J16&gt;L16,"○",IF(J16&lt;L16,"●",IF(J16=L16,"△",))))</f>
        <v>○</v>
      </c>
      <c r="L15" s="35"/>
      <c r="M15" s="36"/>
      <c r="N15" s="11" t="str">
        <f>IF(M16="","",IF(M16&gt;O16,"○",IF(M16&lt;O16,"●",IF(M16=O16,"△",))))</f>
        <v>○</v>
      </c>
      <c r="O15" s="35"/>
      <c r="P15" s="36"/>
      <c r="Q15" s="34">
        <f>IF(P16="","",IF(P16&gt;R16,"○",IF(P16&lt;R16,"●",IF(P16=R16,"△",))))</f>
      </c>
      <c r="R15" s="35"/>
      <c r="S15" s="36"/>
      <c r="T15" s="11" t="str">
        <f>IF(S16="","",IF(S16&gt;U16,"○",IF(S16&lt;U16,"●",IF(S16=U16,"△",))))</f>
        <v>○</v>
      </c>
      <c r="U15" s="35"/>
      <c r="V15" s="36"/>
      <c r="W15" s="11">
        <f>IF(V16="","",IF(V16&gt;X16,"○",IF(V16&lt;X16,"●",IF(V16=X16,"△",))))</f>
      </c>
      <c r="X15" s="35"/>
      <c r="Y15" s="36"/>
      <c r="Z15" s="34">
        <f>IF(Y16="","",IF(Y16&gt;AA16,"○",IF(Y16&lt;AA16,"●",IF(Y16=AA16,"△",))))</f>
      </c>
      <c r="AA15" s="35"/>
      <c r="AB15" s="45"/>
      <c r="AC15" s="42"/>
      <c r="AD15" s="51"/>
      <c r="AE15" s="42"/>
      <c r="AF15" s="82"/>
      <c r="AG15" s="81"/>
      <c r="AH15" s="32">
        <f>SUM(COUNTIF(D15:AA15,"●")+COUNTIF(D15:AA15,"○")+COUNTIF(D15:AA15,"△"))</f>
        <v>4</v>
      </c>
    </row>
    <row r="16" spans="2:34" ht="30" customHeight="1">
      <c r="B16" s="72"/>
      <c r="C16" s="75"/>
      <c r="D16" s="25"/>
      <c r="E16" s="26"/>
      <c r="F16" s="24"/>
      <c r="G16" s="22">
        <v>2</v>
      </c>
      <c r="H16" s="38" t="s">
        <v>5</v>
      </c>
      <c r="I16" s="24">
        <v>2</v>
      </c>
      <c r="J16" s="25">
        <v>4</v>
      </c>
      <c r="K16" s="26" t="s">
        <v>8</v>
      </c>
      <c r="L16" s="24">
        <v>0</v>
      </c>
      <c r="M16" s="25">
        <v>2</v>
      </c>
      <c r="N16" s="26" t="s">
        <v>8</v>
      </c>
      <c r="O16" s="24">
        <v>0</v>
      </c>
      <c r="P16" s="25"/>
      <c r="Q16" s="26" t="s">
        <v>5</v>
      </c>
      <c r="R16" s="24"/>
      <c r="S16" s="25">
        <v>7</v>
      </c>
      <c r="T16" s="26" t="s">
        <v>8</v>
      </c>
      <c r="U16" s="24">
        <v>0</v>
      </c>
      <c r="V16" s="25"/>
      <c r="W16" s="26" t="s">
        <v>8</v>
      </c>
      <c r="X16" s="24"/>
      <c r="Y16" s="25"/>
      <c r="Z16" s="26"/>
      <c r="AA16" s="24"/>
      <c r="AB16" s="46"/>
      <c r="AC16" s="43"/>
      <c r="AD16" s="52"/>
      <c r="AE16" s="43"/>
      <c r="AF16" s="82"/>
      <c r="AG16" s="81"/>
      <c r="AH16" s="32"/>
    </row>
    <row r="17" spans="2:34" ht="30" customHeight="1">
      <c r="B17" s="70">
        <v>5</v>
      </c>
      <c r="C17" s="73" t="s">
        <v>13</v>
      </c>
      <c r="D17" s="53"/>
      <c r="E17" s="48"/>
      <c r="F17" s="49"/>
      <c r="G17" s="47">
        <v>41296</v>
      </c>
      <c r="H17" s="48"/>
      <c r="I17" s="49"/>
      <c r="J17" s="57">
        <v>41619</v>
      </c>
      <c r="K17" s="58"/>
      <c r="L17" s="59"/>
      <c r="M17" s="47">
        <v>41605</v>
      </c>
      <c r="N17" s="48"/>
      <c r="O17" s="49"/>
      <c r="P17" s="47">
        <v>41570</v>
      </c>
      <c r="Q17" s="48"/>
      <c r="R17" s="49"/>
      <c r="S17" s="53"/>
      <c r="T17" s="48"/>
      <c r="U17" s="49"/>
      <c r="V17" s="47">
        <v>41556</v>
      </c>
      <c r="W17" s="48"/>
      <c r="X17" s="49"/>
      <c r="Y17" s="53"/>
      <c r="Z17" s="48"/>
      <c r="AA17" s="49"/>
      <c r="AB17" s="44">
        <f>COUNTIF(D18:AA18,"○")*3+COUNTIF(D18:AA18,"△")</f>
        <v>9</v>
      </c>
      <c r="AC17" s="41">
        <f>SUM(D19,G19,J19,M19,P19,S19,V19,)</f>
        <v>9</v>
      </c>
      <c r="AD17" s="50">
        <f>SUM(F19,I19,L19,O19,R19,U19,X19)</f>
        <v>10</v>
      </c>
      <c r="AE17" s="41">
        <f>AC17-AD17</f>
        <v>-1</v>
      </c>
      <c r="AF17" s="82">
        <v>3</v>
      </c>
      <c r="AG17" s="81">
        <f>AB17*10000+AE17*100+AC17</f>
        <v>89909</v>
      </c>
      <c r="AH17" s="32"/>
    </row>
    <row r="18" spans="2:34" ht="30" customHeight="1">
      <c r="B18" s="71"/>
      <c r="C18" s="74"/>
      <c r="D18" s="36"/>
      <c r="E18" s="34">
        <f>IF(D19="","",IF(D19&gt;F19,"○",IF(D19&lt;F19,"●",IF(D19=F19,"△",))))</f>
      </c>
      <c r="F18" s="35"/>
      <c r="G18" s="36"/>
      <c r="H18" s="11">
        <f>IF(G19="","",IF(G19&gt;I19,"○",IF(G19&lt;I19,"●",IF(G19=I19,"△",))))</f>
      </c>
      <c r="I18" s="35"/>
      <c r="J18" s="36"/>
      <c r="K18" s="11" t="str">
        <f>IF(J19="","",IF(J19&gt;L19,"○",IF(J19&lt;L19,"●",IF(J19=L19,"△",))))</f>
        <v>○</v>
      </c>
      <c r="L18" s="35"/>
      <c r="M18" s="36"/>
      <c r="N18" s="11" t="str">
        <f>IF(M19="","",IF(M19&gt;O19,"○",IF(M19&lt;O19,"●",IF(M19=O19,"△",))))</f>
        <v>○</v>
      </c>
      <c r="O18" s="35"/>
      <c r="P18" s="36"/>
      <c r="Q18" s="11" t="str">
        <f>IF(P19="","",IF(P19&gt;R19,"○",IF(P19&lt;R19,"●",IF(P19=R19,"△",))))</f>
        <v>●</v>
      </c>
      <c r="R18" s="35"/>
      <c r="S18" s="36"/>
      <c r="T18" s="34">
        <f>IF(S19="","",IF(S19&gt;U19,"○",IF(S19&lt;U19,"●",IF(S19=U19,"△",))))</f>
      </c>
      <c r="U18" s="35"/>
      <c r="V18" s="36"/>
      <c r="W18" s="11" t="str">
        <f>IF(V19="","",IF(V19&gt;X19,"○",IF(V19&lt;X19,"●",IF(V19=X19,"△",))))</f>
        <v>○</v>
      </c>
      <c r="X18" s="35"/>
      <c r="Y18" s="36"/>
      <c r="Z18" s="34">
        <f>IF(Y19="","",IF(Y19&gt;AA19,"○",IF(Y19&lt;AA19,"●",IF(Y19=AA19,"△",))))</f>
      </c>
      <c r="AA18" s="35"/>
      <c r="AB18" s="45"/>
      <c r="AC18" s="42"/>
      <c r="AD18" s="51"/>
      <c r="AE18" s="42"/>
      <c r="AF18" s="82"/>
      <c r="AG18" s="81"/>
      <c r="AH18" s="32">
        <f>SUM(COUNTIF(D18:AA18,"●")+COUNTIF(D18:AA18,"○")+COUNTIF(D18:AA18,"△"))</f>
        <v>4</v>
      </c>
    </row>
    <row r="19" spans="2:34" ht="30" customHeight="1">
      <c r="B19" s="72"/>
      <c r="C19" s="75"/>
      <c r="D19" s="25"/>
      <c r="E19" s="26"/>
      <c r="F19" s="24"/>
      <c r="G19" s="22"/>
      <c r="H19" s="38" t="s">
        <v>5</v>
      </c>
      <c r="I19" s="24"/>
      <c r="J19" s="25">
        <v>3</v>
      </c>
      <c r="K19" s="37" t="s">
        <v>8</v>
      </c>
      <c r="L19" s="24">
        <v>1</v>
      </c>
      <c r="M19" s="25">
        <v>2</v>
      </c>
      <c r="N19" s="37" t="s">
        <v>8</v>
      </c>
      <c r="O19" s="24">
        <v>0</v>
      </c>
      <c r="P19" s="22">
        <v>0</v>
      </c>
      <c r="Q19" s="38" t="s">
        <v>5</v>
      </c>
      <c r="R19" s="24">
        <v>7</v>
      </c>
      <c r="S19" s="25"/>
      <c r="T19" s="27"/>
      <c r="U19" s="24"/>
      <c r="V19" s="25">
        <v>4</v>
      </c>
      <c r="W19" s="37" t="s">
        <v>8</v>
      </c>
      <c r="X19" s="24">
        <v>2</v>
      </c>
      <c r="Y19" s="25"/>
      <c r="Z19" s="23"/>
      <c r="AA19" s="24"/>
      <c r="AB19" s="46"/>
      <c r="AC19" s="43"/>
      <c r="AD19" s="52"/>
      <c r="AE19" s="43"/>
      <c r="AF19" s="82"/>
      <c r="AG19" s="81"/>
      <c r="AH19" s="32"/>
    </row>
    <row r="20" spans="2:34" ht="30" customHeight="1">
      <c r="B20" s="70">
        <v>6</v>
      </c>
      <c r="C20" s="78" t="s">
        <v>14</v>
      </c>
      <c r="D20" s="53"/>
      <c r="E20" s="48"/>
      <c r="F20" s="49"/>
      <c r="G20" s="54">
        <v>41605</v>
      </c>
      <c r="H20" s="55"/>
      <c r="I20" s="56"/>
      <c r="J20" s="47">
        <v>41570</v>
      </c>
      <c r="K20" s="48"/>
      <c r="L20" s="49"/>
      <c r="M20" s="57">
        <v>41619</v>
      </c>
      <c r="N20" s="58"/>
      <c r="O20" s="59"/>
      <c r="P20" s="47">
        <v>41296</v>
      </c>
      <c r="Q20" s="48"/>
      <c r="R20" s="49"/>
      <c r="S20" s="47">
        <v>41556</v>
      </c>
      <c r="T20" s="48"/>
      <c r="U20" s="49"/>
      <c r="V20" s="53"/>
      <c r="W20" s="48"/>
      <c r="X20" s="49"/>
      <c r="Y20" s="53"/>
      <c r="Z20" s="48"/>
      <c r="AA20" s="49"/>
      <c r="AB20" s="44">
        <f>COUNTIF(D21:AA21,"○")*3+COUNTIF(D21:AA21,"△")</f>
        <v>3</v>
      </c>
      <c r="AC20" s="41">
        <f>SUM(D2,G22,J22,M22,P22,S22,V22)</f>
        <v>11</v>
      </c>
      <c r="AD20" s="50">
        <f>SUM(F22,I22,L22,O22,R22,U22,X22)</f>
        <v>14</v>
      </c>
      <c r="AE20" s="41">
        <f>AC20-AD20</f>
        <v>-3</v>
      </c>
      <c r="AF20" s="82">
        <v>5</v>
      </c>
      <c r="AG20" s="81">
        <f>AB20*10000+AE20*100+AC20</f>
        <v>29711</v>
      </c>
      <c r="AH20" s="32"/>
    </row>
    <row r="21" spans="2:34" ht="30" customHeight="1">
      <c r="B21" s="71"/>
      <c r="C21" s="79"/>
      <c r="D21" s="36"/>
      <c r="E21" s="34">
        <f>IF(D22="","",IF(D22&gt;F22,"○",IF(D22&lt;F22,"●",IF(D22=F22,"△",))))</f>
      </c>
      <c r="F21" s="35"/>
      <c r="G21" s="36"/>
      <c r="H21" s="11" t="str">
        <f>IF(G22="","",IF(G22&gt;I22,"○",IF(G22&lt;I22,"●",IF(G22=I22,"△",))))</f>
        <v>●</v>
      </c>
      <c r="I21" s="35"/>
      <c r="J21" s="36"/>
      <c r="K21" s="11" t="str">
        <f>IF(J22="","",IF(J22&gt;L22,"○",IF(J22&lt;L22,"●",IF(J22=L22,"△",))))</f>
        <v>○</v>
      </c>
      <c r="L21" s="35"/>
      <c r="M21" s="36"/>
      <c r="N21" s="11" t="str">
        <f>IF(M22="","",IF(M22&gt;O22,"○",IF(M22&lt;O22,"●",IF(M22=O22,"△",))))</f>
        <v>●</v>
      </c>
      <c r="O21" s="35"/>
      <c r="P21" s="36"/>
      <c r="Q21" s="11">
        <f>IF(P22="","",IF(P22&gt;R22,"○",IF(P22&lt;R22,"●",IF(P22=R22,"△",))))</f>
      </c>
      <c r="R21" s="35"/>
      <c r="S21" s="36"/>
      <c r="T21" s="11" t="str">
        <f>IF(S22="","",IF(S22&gt;U22,"○",IF(S22&lt;U22,"●",IF(S22=U22,"△",))))</f>
        <v>●</v>
      </c>
      <c r="U21" s="35"/>
      <c r="V21" s="36"/>
      <c r="W21" s="34">
        <f>IF(V22="","",IF(V22&gt;X22,"○",IF(V22&lt;X22,"●",IF(V22=X22,"△",))))</f>
      </c>
      <c r="X21" s="35"/>
      <c r="Y21" s="36"/>
      <c r="Z21" s="34">
        <f>IF(Y22="","",IF(Y22&gt;AA22,"○",IF(Y22&lt;AA22,"●",IF(Y22=AA22,"△",))))</f>
      </c>
      <c r="AA21" s="35"/>
      <c r="AB21" s="45"/>
      <c r="AC21" s="42"/>
      <c r="AD21" s="51"/>
      <c r="AE21" s="42"/>
      <c r="AF21" s="82"/>
      <c r="AG21" s="81"/>
      <c r="AH21" s="32">
        <f>SUM(COUNTIF(D21:AA21,"●")+COUNTIF(D21:AA21,"○")+COUNTIF(D21:AA21,"△"))</f>
        <v>4</v>
      </c>
    </row>
    <row r="22" spans="2:34" ht="30" customHeight="1">
      <c r="B22" s="72"/>
      <c r="C22" s="80"/>
      <c r="D22" s="25"/>
      <c r="E22" s="26"/>
      <c r="F22" s="24"/>
      <c r="G22" s="25">
        <v>2</v>
      </c>
      <c r="H22" s="37" t="s">
        <v>8</v>
      </c>
      <c r="I22" s="24">
        <v>6</v>
      </c>
      <c r="J22" s="25">
        <v>7</v>
      </c>
      <c r="K22" s="26" t="s">
        <v>8</v>
      </c>
      <c r="L22" s="24">
        <v>3</v>
      </c>
      <c r="M22" s="22">
        <v>0</v>
      </c>
      <c r="N22" s="38" t="s">
        <v>5</v>
      </c>
      <c r="O22" s="24">
        <v>1</v>
      </c>
      <c r="P22" s="22"/>
      <c r="Q22" s="38" t="s">
        <v>5</v>
      </c>
      <c r="R22" s="24"/>
      <c r="S22" s="25">
        <v>2</v>
      </c>
      <c r="T22" s="37" t="s">
        <v>8</v>
      </c>
      <c r="U22" s="24">
        <v>4</v>
      </c>
      <c r="V22" s="22"/>
      <c r="W22" s="23"/>
      <c r="X22" s="24"/>
      <c r="Y22" s="25"/>
      <c r="Z22" s="26"/>
      <c r="AA22" s="24"/>
      <c r="AB22" s="46"/>
      <c r="AC22" s="43"/>
      <c r="AD22" s="52"/>
      <c r="AE22" s="43"/>
      <c r="AF22" s="82"/>
      <c r="AG22" s="81"/>
      <c r="AH22" s="32"/>
    </row>
    <row r="23" spans="2:33" ht="15" customHeight="1">
      <c r="B23" s="6"/>
      <c r="C23" s="6"/>
      <c r="D23" s="6"/>
      <c r="E23" s="7"/>
      <c r="F23" s="6"/>
      <c r="G23" s="6"/>
      <c r="H23" s="7"/>
      <c r="I23" s="6"/>
      <c r="J23" s="6"/>
      <c r="K23" s="7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6"/>
      <c r="AB23" s="6"/>
      <c r="AC23" s="6"/>
      <c r="AD23" s="18"/>
      <c r="AE23" s="6"/>
      <c r="AF23" s="3"/>
      <c r="AG23" s="1"/>
    </row>
    <row r="24" spans="2:33" ht="27" customHeight="1">
      <c r="B24" s="1"/>
      <c r="C24" s="8"/>
      <c r="D24" s="8"/>
      <c r="E24" s="9"/>
      <c r="F24" s="10"/>
      <c r="G24" s="8"/>
      <c r="H24" s="9"/>
      <c r="I24" s="10"/>
      <c r="J24" s="8"/>
      <c r="K24" s="9"/>
      <c r="L24" s="10"/>
      <c r="M24" s="8"/>
      <c r="N24" s="9"/>
      <c r="O24" s="10"/>
      <c r="P24" s="8"/>
      <c r="Q24" s="9"/>
      <c r="R24" s="10"/>
      <c r="S24" s="8"/>
      <c r="T24" s="9"/>
      <c r="U24" s="10"/>
      <c r="V24" s="8"/>
      <c r="W24" s="9"/>
      <c r="X24" s="10"/>
      <c r="Y24" s="10"/>
      <c r="Z24" s="21"/>
      <c r="AA24" s="10"/>
      <c r="AB24" s="11"/>
      <c r="AC24" s="11">
        <f>SUM(AC5:AC22)</f>
        <v>52</v>
      </c>
      <c r="AD24" s="19"/>
      <c r="AE24" s="10"/>
      <c r="AF24" s="10"/>
      <c r="AG24" s="1"/>
    </row>
    <row r="25" spans="2:33" ht="27" customHeight="1">
      <c r="B25" s="1"/>
      <c r="C25" s="8"/>
      <c r="D25" s="8"/>
      <c r="E25" s="9"/>
      <c r="F25" s="10"/>
      <c r="G25" s="8"/>
      <c r="H25" s="9"/>
      <c r="I25" s="10"/>
      <c r="J25" s="11"/>
      <c r="K25" s="9"/>
      <c r="L25" s="10"/>
      <c r="M25" s="8"/>
      <c r="N25" s="9"/>
      <c r="O25" s="10"/>
      <c r="P25" s="8"/>
      <c r="Q25" s="9"/>
      <c r="R25" s="10"/>
      <c r="S25" s="8"/>
      <c r="T25" s="9"/>
      <c r="U25" s="10"/>
      <c r="V25" s="8"/>
      <c r="W25" s="9"/>
      <c r="X25" s="10"/>
      <c r="Y25" s="8"/>
      <c r="Z25" s="9"/>
      <c r="AA25" s="10"/>
      <c r="AB25" s="11"/>
      <c r="AC25" s="11"/>
      <c r="AD25" s="19"/>
      <c r="AE25" s="10"/>
      <c r="AF25" s="10"/>
      <c r="AG25" s="1"/>
    </row>
    <row r="26" spans="2:33" ht="27" customHeight="1">
      <c r="B26" s="1"/>
      <c r="C26" s="8"/>
      <c r="D26" s="8"/>
      <c r="E26" s="9"/>
      <c r="F26" s="10"/>
      <c r="G26" s="8"/>
      <c r="H26" s="9"/>
      <c r="I26" s="10"/>
      <c r="J26" s="8"/>
      <c r="K26" s="9"/>
      <c r="L26" s="10"/>
      <c r="M26" s="8"/>
      <c r="N26" s="9"/>
      <c r="O26" s="10"/>
      <c r="P26" s="8"/>
      <c r="Q26" s="9"/>
      <c r="R26" s="10"/>
      <c r="S26" s="8"/>
      <c r="T26" s="9"/>
      <c r="U26" s="10"/>
      <c r="V26" s="8"/>
      <c r="W26" s="9"/>
      <c r="X26" s="10"/>
      <c r="Y26" s="8"/>
      <c r="Z26" s="9"/>
      <c r="AA26" s="10"/>
      <c r="AB26" s="11"/>
      <c r="AC26" s="11"/>
      <c r="AD26" s="19"/>
      <c r="AE26" s="10"/>
      <c r="AF26" s="10"/>
      <c r="AG26" s="1"/>
    </row>
    <row r="27" spans="2:33" ht="27" customHeight="1">
      <c r="B27" s="1"/>
      <c r="C27" s="8"/>
      <c r="D27" s="8"/>
      <c r="E27" s="9"/>
      <c r="F27" s="10"/>
      <c r="G27" s="8"/>
      <c r="H27" s="9"/>
      <c r="I27" s="10"/>
      <c r="J27" s="8"/>
      <c r="K27" s="9"/>
      <c r="L27" s="10"/>
      <c r="M27" s="8"/>
      <c r="N27" s="9"/>
      <c r="O27" s="10"/>
      <c r="P27" s="8"/>
      <c r="Q27" s="9"/>
      <c r="R27" s="10"/>
      <c r="S27" s="8"/>
      <c r="T27" s="9"/>
      <c r="U27" s="10"/>
      <c r="V27" s="8"/>
      <c r="W27" s="9"/>
      <c r="X27" s="10"/>
      <c r="Y27" s="8"/>
      <c r="Z27" s="9"/>
      <c r="AA27" s="10"/>
      <c r="AB27" s="11"/>
      <c r="AC27" s="11"/>
      <c r="AD27" s="19"/>
      <c r="AE27" s="10"/>
      <c r="AF27" s="10"/>
      <c r="AG27" s="1"/>
    </row>
    <row r="28" spans="2:33" ht="27" customHeight="1">
      <c r="B28" s="1"/>
      <c r="C28" s="8"/>
      <c r="D28" s="8"/>
      <c r="E28" s="9"/>
      <c r="F28" s="10"/>
      <c r="G28" s="8"/>
      <c r="H28" s="9"/>
      <c r="I28" s="10"/>
      <c r="J28" s="8"/>
      <c r="K28" s="9"/>
      <c r="L28" s="10"/>
      <c r="M28" s="8"/>
      <c r="N28" s="9"/>
      <c r="O28" s="10"/>
      <c r="P28" s="8"/>
      <c r="Q28" s="9"/>
      <c r="R28" s="10"/>
      <c r="S28" s="8"/>
      <c r="T28" s="9"/>
      <c r="U28" s="10"/>
      <c r="V28" s="8"/>
      <c r="W28" s="9"/>
      <c r="X28" s="10"/>
      <c r="Y28" s="8"/>
      <c r="Z28" s="9"/>
      <c r="AA28" s="10"/>
      <c r="AB28" s="11"/>
      <c r="AC28" s="11"/>
      <c r="AD28" s="19"/>
      <c r="AE28" s="10"/>
      <c r="AF28" s="10"/>
      <c r="AG28" s="1"/>
    </row>
    <row r="29" spans="2:33" ht="27" customHeight="1">
      <c r="B29" s="1"/>
      <c r="C29" s="8"/>
      <c r="D29" s="8"/>
      <c r="E29" s="9"/>
      <c r="F29" s="10"/>
      <c r="G29" s="8"/>
      <c r="H29" s="9"/>
      <c r="I29" s="10"/>
      <c r="J29" s="8"/>
      <c r="K29" s="9"/>
      <c r="L29" s="10"/>
      <c r="M29" s="8"/>
      <c r="N29" s="9"/>
      <c r="O29" s="10"/>
      <c r="P29" s="8"/>
      <c r="Q29" s="9"/>
      <c r="R29" s="10"/>
      <c r="S29" s="8"/>
      <c r="T29" s="9"/>
      <c r="U29" s="10"/>
      <c r="V29" s="8"/>
      <c r="W29" s="9"/>
      <c r="X29" s="10"/>
      <c r="Y29" s="8"/>
      <c r="Z29" s="9"/>
      <c r="AA29" s="10"/>
      <c r="AB29" s="11"/>
      <c r="AC29" s="11"/>
      <c r="AD29" s="19"/>
      <c r="AE29" s="10"/>
      <c r="AF29" s="10"/>
      <c r="AG29" s="1"/>
    </row>
    <row r="30" spans="2:33" ht="27" customHeight="1">
      <c r="B30" s="1"/>
      <c r="C30" s="8"/>
      <c r="D30" s="8"/>
      <c r="E30" s="9"/>
      <c r="F30" s="10"/>
      <c r="G30" s="8"/>
      <c r="H30" s="9"/>
      <c r="I30" s="10"/>
      <c r="J30" s="8"/>
      <c r="K30" s="9"/>
      <c r="L30" s="10"/>
      <c r="M30" s="8"/>
      <c r="N30" s="9"/>
      <c r="O30" s="10"/>
      <c r="P30" s="8"/>
      <c r="Q30" s="9"/>
      <c r="R30" s="10"/>
      <c r="S30" s="8"/>
      <c r="T30" s="9"/>
      <c r="U30" s="10"/>
      <c r="V30" s="8"/>
      <c r="W30" s="9"/>
      <c r="X30" s="10"/>
      <c r="Y30" s="8"/>
      <c r="Z30" s="9"/>
      <c r="AA30" s="10"/>
      <c r="AB30" s="11"/>
      <c r="AC30" s="11"/>
      <c r="AD30" s="19"/>
      <c r="AE30" s="10"/>
      <c r="AF30" s="10"/>
      <c r="AG30" s="1"/>
    </row>
    <row r="31" spans="2:33" ht="27" customHeight="1">
      <c r="B31" s="1"/>
      <c r="C31" s="8"/>
      <c r="D31" s="8"/>
      <c r="E31" s="9"/>
      <c r="F31" s="10"/>
      <c r="G31" s="8"/>
      <c r="H31" s="9"/>
      <c r="I31" s="10"/>
      <c r="J31" s="8"/>
      <c r="K31" s="9"/>
      <c r="L31" s="10"/>
      <c r="M31" s="8"/>
      <c r="N31" s="9"/>
      <c r="O31" s="10"/>
      <c r="P31" s="8"/>
      <c r="Q31" s="9"/>
      <c r="R31" s="10"/>
      <c r="S31" s="8"/>
      <c r="T31" s="9"/>
      <c r="U31" s="10"/>
      <c r="V31" s="8"/>
      <c r="W31" s="9"/>
      <c r="X31" s="10"/>
      <c r="Y31" s="8"/>
      <c r="Z31" s="9"/>
      <c r="AA31" s="10"/>
      <c r="AB31" s="11"/>
      <c r="AC31" s="11"/>
      <c r="AD31" s="19"/>
      <c r="AE31" s="10"/>
      <c r="AF31" s="10"/>
      <c r="AG31" s="1"/>
    </row>
    <row r="32" spans="2:33" ht="27" customHeight="1">
      <c r="B32" s="1"/>
      <c r="C32" s="8"/>
      <c r="D32" s="8"/>
      <c r="E32" s="9"/>
      <c r="F32" s="10"/>
      <c r="G32" s="8"/>
      <c r="H32" s="9"/>
      <c r="I32" s="10"/>
      <c r="J32" s="8"/>
      <c r="K32" s="9"/>
      <c r="L32" s="10"/>
      <c r="M32" s="8"/>
      <c r="N32" s="9"/>
      <c r="O32" s="10"/>
      <c r="P32" s="8"/>
      <c r="Q32" s="9"/>
      <c r="R32" s="10"/>
      <c r="S32" s="8"/>
      <c r="T32" s="9"/>
      <c r="U32" s="10"/>
      <c r="V32" s="8"/>
      <c r="W32" s="9"/>
      <c r="X32" s="10"/>
      <c r="Y32" s="8"/>
      <c r="Z32" s="9"/>
      <c r="AA32" s="10"/>
      <c r="AB32" s="11"/>
      <c r="AC32" s="11"/>
      <c r="AD32" s="19"/>
      <c r="AE32" s="10"/>
      <c r="AF32" s="10"/>
      <c r="AG32" s="1"/>
    </row>
    <row r="33" spans="2:33" ht="27" customHeight="1">
      <c r="B33" s="1"/>
      <c r="C33" s="8"/>
      <c r="D33" s="8"/>
      <c r="E33" s="9"/>
      <c r="F33" s="10"/>
      <c r="G33" s="8"/>
      <c r="H33" s="9"/>
      <c r="I33" s="10"/>
      <c r="J33" s="8"/>
      <c r="K33" s="9"/>
      <c r="L33" s="10"/>
      <c r="M33" s="8"/>
      <c r="N33" s="9"/>
      <c r="O33" s="10"/>
      <c r="P33" s="8"/>
      <c r="Q33" s="9"/>
      <c r="R33" s="10"/>
      <c r="S33" s="8"/>
      <c r="T33" s="9"/>
      <c r="U33" s="10"/>
      <c r="V33" s="8"/>
      <c r="W33" s="9"/>
      <c r="X33" s="10"/>
      <c r="Y33" s="8"/>
      <c r="Z33" s="9"/>
      <c r="AA33" s="10"/>
      <c r="AB33" s="11"/>
      <c r="AC33" s="11"/>
      <c r="AD33" s="19"/>
      <c r="AE33" s="10"/>
      <c r="AF33" s="10"/>
      <c r="AG33" s="1"/>
    </row>
    <row r="34" spans="2:33" ht="27" customHeight="1">
      <c r="B34" s="1"/>
      <c r="C34" s="8"/>
      <c r="D34" s="8"/>
      <c r="E34" s="9"/>
      <c r="F34" s="10"/>
      <c r="G34" s="8"/>
      <c r="H34" s="9"/>
      <c r="I34" s="10"/>
      <c r="J34" s="8"/>
      <c r="K34" s="9"/>
      <c r="L34" s="10"/>
      <c r="M34" s="8"/>
      <c r="N34" s="9"/>
      <c r="O34" s="10"/>
      <c r="P34" s="8"/>
      <c r="Q34" s="9"/>
      <c r="R34" s="10"/>
      <c r="S34" s="8"/>
      <c r="T34" s="9"/>
      <c r="U34" s="10"/>
      <c r="V34" s="8"/>
      <c r="W34" s="9"/>
      <c r="X34" s="10"/>
      <c r="Y34" s="8"/>
      <c r="Z34" s="9"/>
      <c r="AA34" s="10"/>
      <c r="AB34" s="11"/>
      <c r="AC34" s="11"/>
      <c r="AD34" s="19"/>
      <c r="AE34" s="10"/>
      <c r="AF34" s="10"/>
      <c r="AG34" s="1"/>
    </row>
    <row r="35" spans="2:33" ht="27" customHeight="1">
      <c r="B35" s="1"/>
      <c r="C35" s="8"/>
      <c r="D35" s="8"/>
      <c r="E35" s="9"/>
      <c r="F35" s="10"/>
      <c r="G35" s="8"/>
      <c r="H35" s="9"/>
      <c r="I35" s="10"/>
      <c r="J35" s="8"/>
      <c r="K35" s="9"/>
      <c r="L35" s="10"/>
      <c r="M35" s="8"/>
      <c r="N35" s="9"/>
      <c r="O35" s="10"/>
      <c r="P35" s="8"/>
      <c r="Q35" s="9"/>
      <c r="R35" s="10"/>
      <c r="S35" s="8"/>
      <c r="T35" s="9"/>
      <c r="U35" s="10"/>
      <c r="V35" s="8"/>
      <c r="W35" s="9"/>
      <c r="X35" s="10"/>
      <c r="Y35" s="8"/>
      <c r="Z35" s="9"/>
      <c r="AA35" s="10"/>
      <c r="AB35" s="11"/>
      <c r="AC35" s="11"/>
      <c r="AD35" s="19"/>
      <c r="AE35" s="10"/>
      <c r="AF35" s="10"/>
      <c r="AG35" s="1"/>
    </row>
    <row r="36" spans="2:33" ht="27" customHeight="1">
      <c r="B36" s="1"/>
      <c r="C36" s="8"/>
      <c r="D36" s="8"/>
      <c r="E36" s="9"/>
      <c r="F36" s="10"/>
      <c r="G36" s="8"/>
      <c r="H36" s="9"/>
      <c r="I36" s="10"/>
      <c r="J36" s="8"/>
      <c r="K36" s="9"/>
      <c r="L36" s="10"/>
      <c r="M36" s="8"/>
      <c r="N36" s="9"/>
      <c r="O36" s="10"/>
      <c r="P36" s="8"/>
      <c r="Q36" s="9"/>
      <c r="R36" s="10"/>
      <c r="S36" s="8"/>
      <c r="T36" s="9"/>
      <c r="U36" s="10"/>
      <c r="V36" s="8"/>
      <c r="W36" s="9"/>
      <c r="X36" s="10"/>
      <c r="Y36" s="8"/>
      <c r="Z36" s="9"/>
      <c r="AA36" s="10"/>
      <c r="AB36" s="11"/>
      <c r="AC36" s="11"/>
      <c r="AD36" s="19"/>
      <c r="AE36" s="10"/>
      <c r="AF36" s="10"/>
      <c r="AG36" s="1"/>
    </row>
    <row r="37" spans="2:33" ht="13.5">
      <c r="B37" s="1"/>
      <c r="C37" s="1"/>
      <c r="D37" s="1"/>
      <c r="E37" s="2"/>
      <c r="F37" s="1"/>
      <c r="G37" s="1"/>
      <c r="H37" s="2"/>
      <c r="I37" s="1"/>
      <c r="J37" s="1"/>
      <c r="K37" s="2"/>
      <c r="L37" s="1"/>
      <c r="M37" s="1"/>
      <c r="N37" s="2"/>
      <c r="O37" s="1"/>
      <c r="P37" s="1"/>
      <c r="Q37" s="2"/>
      <c r="R37" s="1"/>
      <c r="S37" s="1"/>
      <c r="T37" s="2"/>
      <c r="U37" s="1"/>
      <c r="V37" s="1"/>
      <c r="W37" s="2"/>
      <c r="X37" s="1"/>
      <c r="Y37" s="1"/>
      <c r="Z37" s="2"/>
      <c r="AA37" s="1"/>
      <c r="AB37" s="1"/>
      <c r="AC37" s="1"/>
      <c r="AD37" s="16"/>
      <c r="AE37" s="1"/>
      <c r="AF37" s="3"/>
      <c r="AG37" s="1"/>
    </row>
  </sheetData>
  <sheetProtection selectLockedCells="1"/>
  <mergeCells count="105">
    <mergeCell ref="AE20:AE22"/>
    <mergeCell ref="AF20:AF22"/>
    <mergeCell ref="AG20:AG22"/>
    <mergeCell ref="S20:U20"/>
    <mergeCell ref="V20:X20"/>
    <mergeCell ref="Y20:AA20"/>
    <mergeCell ref="AB20:AB22"/>
    <mergeCell ref="AC20:AC22"/>
    <mergeCell ref="AD20:AD22"/>
    <mergeCell ref="AE17:AE19"/>
    <mergeCell ref="AF17:AF19"/>
    <mergeCell ref="AG17:AG19"/>
    <mergeCell ref="B20:B22"/>
    <mergeCell ref="C20:C22"/>
    <mergeCell ref="D20:F20"/>
    <mergeCell ref="G20:I20"/>
    <mergeCell ref="J20:L20"/>
    <mergeCell ref="M20:O20"/>
    <mergeCell ref="P20:R20"/>
    <mergeCell ref="S17:U17"/>
    <mergeCell ref="V17:X17"/>
    <mergeCell ref="Y17:AA17"/>
    <mergeCell ref="AB17:AB19"/>
    <mergeCell ref="AC17:AC19"/>
    <mergeCell ref="AD17:AD19"/>
    <mergeCell ref="AE14:AE16"/>
    <mergeCell ref="AF14:AF16"/>
    <mergeCell ref="AG14:AG16"/>
    <mergeCell ref="B17:B19"/>
    <mergeCell ref="C17:C19"/>
    <mergeCell ref="D17:F17"/>
    <mergeCell ref="G17:I17"/>
    <mergeCell ref="J17:L17"/>
    <mergeCell ref="M17:O17"/>
    <mergeCell ref="P17:R17"/>
    <mergeCell ref="S14:U14"/>
    <mergeCell ref="V14:X14"/>
    <mergeCell ref="Y14:AA14"/>
    <mergeCell ref="AB14:AB16"/>
    <mergeCell ref="AC14:AC16"/>
    <mergeCell ref="AD14:AD16"/>
    <mergeCell ref="AE11:AE13"/>
    <mergeCell ref="AF11:AF13"/>
    <mergeCell ref="AG11:AG13"/>
    <mergeCell ref="B14:B16"/>
    <mergeCell ref="C14:C16"/>
    <mergeCell ref="D14:F14"/>
    <mergeCell ref="G14:I14"/>
    <mergeCell ref="J14:L14"/>
    <mergeCell ref="M14:O14"/>
    <mergeCell ref="P14:R14"/>
    <mergeCell ref="S11:U11"/>
    <mergeCell ref="V11:X11"/>
    <mergeCell ref="Y11:AA11"/>
    <mergeCell ref="AB11:AB13"/>
    <mergeCell ref="AC11:AC13"/>
    <mergeCell ref="AD11:AD13"/>
    <mergeCell ref="AE8:AE10"/>
    <mergeCell ref="AF8:AF10"/>
    <mergeCell ref="AG8:AG10"/>
    <mergeCell ref="B11:B13"/>
    <mergeCell ref="C11:C13"/>
    <mergeCell ref="D11:F11"/>
    <mergeCell ref="G11:I11"/>
    <mergeCell ref="J11:L11"/>
    <mergeCell ref="M11:O11"/>
    <mergeCell ref="P11:R11"/>
    <mergeCell ref="S8:U8"/>
    <mergeCell ref="V8:X8"/>
    <mergeCell ref="Y8:AA8"/>
    <mergeCell ref="AB8:AB10"/>
    <mergeCell ref="AC8:AC10"/>
    <mergeCell ref="AD8:AD10"/>
    <mergeCell ref="AE5:AE7"/>
    <mergeCell ref="AF5:AF7"/>
    <mergeCell ref="AG5:AG7"/>
    <mergeCell ref="B8:B10"/>
    <mergeCell ref="C8:C10"/>
    <mergeCell ref="D8:F8"/>
    <mergeCell ref="G8:I8"/>
    <mergeCell ref="J8:L8"/>
    <mergeCell ref="M8:O8"/>
    <mergeCell ref="P8:R8"/>
    <mergeCell ref="S5:U5"/>
    <mergeCell ref="V5:X5"/>
    <mergeCell ref="Y5:AA5"/>
    <mergeCell ref="AB5:AB7"/>
    <mergeCell ref="AC5:AC7"/>
    <mergeCell ref="AD5:AD7"/>
    <mergeCell ref="S4:U4"/>
    <mergeCell ref="V4:X4"/>
    <mergeCell ref="Y4:AA4"/>
    <mergeCell ref="B5:B7"/>
    <mergeCell ref="C5:C7"/>
    <mergeCell ref="D5:F5"/>
    <mergeCell ref="G5:I5"/>
    <mergeCell ref="J5:L5"/>
    <mergeCell ref="M5:O5"/>
    <mergeCell ref="P5:R5"/>
    <mergeCell ref="B4:C4"/>
    <mergeCell ref="D4:F4"/>
    <mergeCell ref="G4:I4"/>
    <mergeCell ref="J4:L4"/>
    <mergeCell ref="M4:O4"/>
    <mergeCell ref="P4:R4"/>
  </mergeCells>
  <printOptions horizontalCentered="1" verticalCentered="1"/>
  <pageMargins left="0.35433070866141736" right="0" top="0.1968503937007874" bottom="0" header="0.11811023622047245" footer="0.11811023622047245"/>
  <pageSetup horizontalDpi="300" verticalDpi="300" orientation="portrait" paperSize="9" scale="68" r:id="rId2"/>
  <colBreaks count="1" manualBreakCount="1">
    <brk id="32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37"/>
  <sheetViews>
    <sheetView tabSelected="1" view="pageBreakPreview" zoomScale="85" zoomScaleSheetLayoutView="85" zoomScalePageLayoutView="0" workbookViewId="0" topLeftCell="B1">
      <pane xSplit="48" ySplit="4" topLeftCell="AX5" activePane="bottomRight" state="frozen"/>
      <selection pane="topLeft" activeCell="B1" sqref="B1"/>
      <selection pane="topRight" activeCell="BP1" sqref="BP1"/>
      <selection pane="bottomLeft" activeCell="B4" sqref="B4"/>
      <selection pane="bottomRight" activeCell="C2" sqref="C2"/>
    </sheetView>
  </sheetViews>
  <sheetFormatPr defaultColWidth="9.140625" defaultRowHeight="15"/>
  <cols>
    <col min="1" max="1" width="4.8515625" style="4" customWidth="1"/>
    <col min="2" max="2" width="3.8515625" style="4" customWidth="1"/>
    <col min="3" max="3" width="10.421875" style="4" customWidth="1"/>
    <col min="4" max="38" width="3.140625" style="4" customWidth="1"/>
    <col min="39" max="39" width="4.28125" style="4" customWidth="1"/>
    <col min="40" max="40" width="2.28125" style="4" hidden="1" customWidth="1"/>
    <col min="41" max="41" width="2.28125" style="12" hidden="1" customWidth="1"/>
    <col min="42" max="42" width="2.28125" style="4" hidden="1" customWidth="1"/>
    <col min="43" max="44" width="8.57421875" style="4" customWidth="1"/>
    <col min="45" max="45" width="8.57421875" style="20" customWidth="1"/>
    <col min="46" max="47" width="8.57421875" style="4" customWidth="1"/>
    <col min="48" max="48" width="9.00390625" style="4" hidden="1" customWidth="1"/>
    <col min="49" max="49" width="7.140625" style="4" hidden="1" customWidth="1"/>
    <col min="50" max="16384" width="9.00390625" style="4" customWidth="1"/>
  </cols>
  <sheetData>
    <row r="1" spans="2:48" ht="2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1"/>
      <c r="AQ1" s="1"/>
      <c r="AR1" s="1"/>
      <c r="AS1" s="16"/>
      <c r="AT1" s="1"/>
      <c r="AU1" s="3"/>
      <c r="AV1" s="1"/>
    </row>
    <row r="2" spans="2:48" ht="23.25" customHeight="1">
      <c r="B2" s="1"/>
      <c r="C2" s="39" t="s">
        <v>21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  <c r="AP2" s="1"/>
      <c r="AQ2" s="1"/>
      <c r="AR2" s="1"/>
      <c r="AS2" s="16"/>
      <c r="AT2" s="1"/>
      <c r="AU2" s="3"/>
      <c r="AV2" s="1"/>
    </row>
    <row r="3" spans="2:48" ht="29.25" customHeight="1"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2"/>
      <c r="AP3" s="5"/>
      <c r="AQ3" s="5"/>
      <c r="AR3" s="5"/>
      <c r="AS3" s="17"/>
      <c r="AT3" s="5"/>
      <c r="AU3" s="5"/>
      <c r="AV3" s="1"/>
    </row>
    <row r="4" spans="2:49" ht="26.25" customHeight="1">
      <c r="B4" s="76"/>
      <c r="C4" s="77"/>
      <c r="D4" s="64" t="s">
        <v>15</v>
      </c>
      <c r="E4" s="65"/>
      <c r="F4" s="65"/>
      <c r="G4" s="65"/>
      <c r="H4" s="65"/>
      <c r="I4" s="65"/>
      <c r="J4" s="64" t="s">
        <v>16</v>
      </c>
      <c r="K4" s="65"/>
      <c r="L4" s="65"/>
      <c r="M4" s="65"/>
      <c r="N4" s="65"/>
      <c r="O4" s="65"/>
      <c r="P4" s="64" t="s">
        <v>11</v>
      </c>
      <c r="Q4" s="65"/>
      <c r="R4" s="65"/>
      <c r="S4" s="65"/>
      <c r="T4" s="65"/>
      <c r="U4" s="65"/>
      <c r="V4" s="64" t="s">
        <v>17</v>
      </c>
      <c r="W4" s="65"/>
      <c r="X4" s="65"/>
      <c r="Y4" s="65"/>
      <c r="Z4" s="65"/>
      <c r="AA4" s="65"/>
      <c r="AB4" s="64" t="s">
        <v>18</v>
      </c>
      <c r="AC4" s="65"/>
      <c r="AD4" s="65"/>
      <c r="AE4" s="65"/>
      <c r="AF4" s="65"/>
      <c r="AG4" s="65"/>
      <c r="AH4" s="64" t="s">
        <v>19</v>
      </c>
      <c r="AI4" s="65"/>
      <c r="AJ4" s="65"/>
      <c r="AK4" s="65"/>
      <c r="AL4" s="65"/>
      <c r="AM4" s="65"/>
      <c r="AN4" s="83"/>
      <c r="AO4" s="84"/>
      <c r="AP4" s="85"/>
      <c r="AQ4" s="28" t="s">
        <v>3</v>
      </c>
      <c r="AR4" s="28" t="s">
        <v>0</v>
      </c>
      <c r="AS4" s="29" t="s">
        <v>1</v>
      </c>
      <c r="AT4" s="28" t="s">
        <v>2</v>
      </c>
      <c r="AU4" s="40" t="s">
        <v>4</v>
      </c>
      <c r="AV4" s="31"/>
      <c r="AW4" s="32"/>
    </row>
    <row r="5" spans="2:49" ht="30" customHeight="1">
      <c r="B5" s="70">
        <v>1</v>
      </c>
      <c r="C5" s="41" t="s">
        <v>9</v>
      </c>
      <c r="D5" s="67"/>
      <c r="E5" s="68"/>
      <c r="F5" s="68"/>
      <c r="G5" s="68"/>
      <c r="H5" s="68"/>
      <c r="I5" s="69"/>
      <c r="J5" s="57">
        <v>41465</v>
      </c>
      <c r="K5" s="58"/>
      <c r="L5" s="59"/>
      <c r="M5" s="57">
        <v>41556</v>
      </c>
      <c r="N5" s="58"/>
      <c r="O5" s="59"/>
      <c r="P5" s="54">
        <v>41479</v>
      </c>
      <c r="Q5" s="62"/>
      <c r="R5" s="63"/>
      <c r="S5" s="54">
        <v>41570</v>
      </c>
      <c r="T5" s="62"/>
      <c r="U5" s="63"/>
      <c r="V5" s="57">
        <v>41493</v>
      </c>
      <c r="W5" s="58"/>
      <c r="X5" s="59"/>
      <c r="Y5" s="57">
        <v>41619</v>
      </c>
      <c r="Z5" s="58"/>
      <c r="AA5" s="59"/>
      <c r="AB5" s="47">
        <v>41528</v>
      </c>
      <c r="AC5" s="48"/>
      <c r="AD5" s="49"/>
      <c r="AE5" s="47">
        <v>41296</v>
      </c>
      <c r="AF5" s="48"/>
      <c r="AG5" s="49"/>
      <c r="AH5" s="54">
        <v>41507</v>
      </c>
      <c r="AI5" s="55"/>
      <c r="AJ5" s="56"/>
      <c r="AK5" s="54">
        <v>41605</v>
      </c>
      <c r="AL5" s="55"/>
      <c r="AM5" s="56"/>
      <c r="AN5" s="53"/>
      <c r="AO5" s="48"/>
      <c r="AP5" s="49"/>
      <c r="AQ5" s="44">
        <f>COUNTIF(D6:AL6,"○")*3+COUNTIF(D6:AL6,"△")</f>
        <v>25</v>
      </c>
      <c r="AR5" s="41">
        <f>SUM(D7,G7,J7,M7,P7,S7,V7,Y7,AB7,AE7,AH7,AK7,)</f>
        <v>24</v>
      </c>
      <c r="AS5" s="50">
        <f>SUM(F7,I7,L7,O7,R7,U7,X7,AA7,AD7,AG7,AJ7,AM7)</f>
        <v>13</v>
      </c>
      <c r="AT5" s="41">
        <f>AR5-AS5</f>
        <v>11</v>
      </c>
      <c r="AU5" s="86">
        <v>2</v>
      </c>
      <c r="AV5" s="81">
        <f>AQ5*10000+AT5*100+AR5</f>
        <v>251124</v>
      </c>
      <c r="AW5" s="32"/>
    </row>
    <row r="6" spans="2:49" ht="30" customHeight="1">
      <c r="B6" s="71"/>
      <c r="C6" s="42"/>
      <c r="D6" s="87"/>
      <c r="E6" s="88"/>
      <c r="F6" s="88"/>
      <c r="G6" s="88"/>
      <c r="H6" s="88"/>
      <c r="I6" s="89"/>
      <c r="J6" s="36"/>
      <c r="K6" s="11" t="str">
        <f>IF(J7="","",IF(J7&gt;L7,"○",IF(J7&lt;L7,"●",IF(J7=L7,"△",))))</f>
        <v>○</v>
      </c>
      <c r="L6" s="35"/>
      <c r="M6" s="36"/>
      <c r="N6" s="11" t="str">
        <f>IF(M7="","",IF(M7&gt;O7,"○",IF(M7&lt;O7,"●",IF(M7=O7,"△",))))</f>
        <v>○</v>
      </c>
      <c r="O6" s="35"/>
      <c r="P6" s="36"/>
      <c r="Q6" s="11" t="str">
        <f>IF(P7="","",IF(P7&gt;R7,"○",IF(P7&lt;R7,"●",IF(P7=R7,"△",))))</f>
        <v>○</v>
      </c>
      <c r="R6" s="35"/>
      <c r="S6" s="36"/>
      <c r="T6" s="11" t="str">
        <f>IF(S7="","",IF(S7&gt;U7,"○",IF(S7&lt;U7,"●",IF(S7=U7,"△",))))</f>
        <v>○</v>
      </c>
      <c r="U6" s="35"/>
      <c r="V6" s="36"/>
      <c r="W6" s="11" t="str">
        <f>IF(V7="","",IF(V7&gt;X7,"○",IF(V7&lt;X7,"●",IF(V7=X7,"△",))))</f>
        <v>●</v>
      </c>
      <c r="X6" s="35"/>
      <c r="Y6" s="36"/>
      <c r="Z6" s="11" t="s">
        <v>22</v>
      </c>
      <c r="AA6" s="35"/>
      <c r="AB6" s="36"/>
      <c r="AC6" s="11" t="str">
        <f>IF(AB7="","",IF(AB7&gt;AD7,"○",IF(AB7&lt;AD7,"●",IF(AB7=AD7,"△",))))</f>
        <v>○</v>
      </c>
      <c r="AD6" s="35"/>
      <c r="AE6" s="36"/>
      <c r="AF6" s="11" t="str">
        <f>IF(AE7="","",IF(AE7&gt;AG7,"○",IF(AE7&lt;AG7,"●",IF(AE7=AG7,"△",))))</f>
        <v>○</v>
      </c>
      <c r="AG6" s="35"/>
      <c r="AH6" s="36"/>
      <c r="AI6" s="11" t="str">
        <f>IF(AH7="","",IF(AH7&gt;AJ7,"○",IF(AH7&lt;AJ7,"●",IF(AH7=AJ7,"△",))))</f>
        <v>○</v>
      </c>
      <c r="AJ6" s="35"/>
      <c r="AK6" s="36"/>
      <c r="AL6" s="11" t="str">
        <f>IF(AK7="","",IF(AK7&gt;AM7,"○",IF(AK7&lt;AM7,"●",IF(AK7=AM7,"△",))))</f>
        <v>○</v>
      </c>
      <c r="AM6" s="35"/>
      <c r="AN6" s="33"/>
      <c r="AO6" s="34">
        <f>IF(AN7="","",IF(AN7&gt;AP7,"○",IF(AN7&lt;AP7,"●",IF(AN7=AP7,"△",))))</f>
      </c>
      <c r="AP6" s="35"/>
      <c r="AQ6" s="45"/>
      <c r="AR6" s="42"/>
      <c r="AS6" s="51"/>
      <c r="AT6" s="42"/>
      <c r="AU6" s="86"/>
      <c r="AV6" s="81"/>
      <c r="AW6" s="32">
        <f>SUM(COUNTIF(D6:AP6,"●")+COUNTIF(D6:AP6,"○")+COUNTIF(D6:AP6,"△"))</f>
        <v>10</v>
      </c>
    </row>
    <row r="7" spans="2:49" ht="30" customHeight="1">
      <c r="B7" s="72"/>
      <c r="C7" s="43"/>
      <c r="D7" s="90"/>
      <c r="E7" s="91"/>
      <c r="F7" s="91"/>
      <c r="G7" s="91"/>
      <c r="H7" s="91"/>
      <c r="I7" s="92"/>
      <c r="J7" s="25">
        <v>2</v>
      </c>
      <c r="K7" s="26" t="s">
        <v>8</v>
      </c>
      <c r="L7" s="24">
        <v>0</v>
      </c>
      <c r="M7" s="25">
        <v>1</v>
      </c>
      <c r="N7" s="26" t="s">
        <v>8</v>
      </c>
      <c r="O7" s="24">
        <v>0</v>
      </c>
      <c r="P7" s="25">
        <v>2</v>
      </c>
      <c r="Q7" s="26" t="s">
        <v>8</v>
      </c>
      <c r="R7" s="24">
        <v>1</v>
      </c>
      <c r="S7" s="25">
        <v>2</v>
      </c>
      <c r="T7" s="26" t="s">
        <v>8</v>
      </c>
      <c r="U7" s="24">
        <v>1</v>
      </c>
      <c r="V7" s="22">
        <v>2</v>
      </c>
      <c r="W7" s="38" t="s">
        <v>5</v>
      </c>
      <c r="X7" s="24">
        <v>6</v>
      </c>
      <c r="Y7" s="22">
        <v>2</v>
      </c>
      <c r="Z7" s="38" t="s">
        <v>5</v>
      </c>
      <c r="AA7" s="24">
        <v>2</v>
      </c>
      <c r="AB7" s="25">
        <v>3</v>
      </c>
      <c r="AC7" s="26" t="s">
        <v>8</v>
      </c>
      <c r="AD7" s="24">
        <v>0</v>
      </c>
      <c r="AE7" s="25">
        <v>2</v>
      </c>
      <c r="AF7" s="26" t="s">
        <v>8</v>
      </c>
      <c r="AG7" s="24">
        <v>0</v>
      </c>
      <c r="AH7" s="25">
        <v>2</v>
      </c>
      <c r="AI7" s="26" t="s">
        <v>8</v>
      </c>
      <c r="AJ7" s="24">
        <v>1</v>
      </c>
      <c r="AK7" s="25">
        <v>6</v>
      </c>
      <c r="AL7" s="37" t="s">
        <v>8</v>
      </c>
      <c r="AM7" s="24">
        <v>2</v>
      </c>
      <c r="AN7" s="22"/>
      <c r="AO7" s="23"/>
      <c r="AP7" s="24"/>
      <c r="AQ7" s="46"/>
      <c r="AR7" s="43"/>
      <c r="AS7" s="52"/>
      <c r="AT7" s="43"/>
      <c r="AU7" s="86"/>
      <c r="AV7" s="81"/>
      <c r="AW7" s="32"/>
    </row>
    <row r="8" spans="2:49" ht="30" customHeight="1">
      <c r="B8" s="70">
        <v>2</v>
      </c>
      <c r="C8" s="73" t="s">
        <v>10</v>
      </c>
      <c r="D8" s="57">
        <v>41465</v>
      </c>
      <c r="E8" s="58"/>
      <c r="F8" s="59"/>
      <c r="G8" s="57">
        <v>41556</v>
      </c>
      <c r="H8" s="58"/>
      <c r="I8" s="59"/>
      <c r="J8" s="93">
        <f>IF(J10="","",IF(J10&gt;L10,"○",IF(J10&lt;L10,"●",IF(J10=L10,"△",))))</f>
      </c>
      <c r="K8" s="94"/>
      <c r="L8" s="94"/>
      <c r="M8" s="94"/>
      <c r="N8" s="94"/>
      <c r="O8" s="95"/>
      <c r="P8" s="47">
        <v>41528</v>
      </c>
      <c r="Q8" s="60"/>
      <c r="R8" s="61"/>
      <c r="S8" s="47">
        <v>41296</v>
      </c>
      <c r="T8" s="60"/>
      <c r="U8" s="61"/>
      <c r="V8" s="57">
        <v>41507</v>
      </c>
      <c r="W8" s="58"/>
      <c r="X8" s="59"/>
      <c r="Y8" s="57">
        <v>41605</v>
      </c>
      <c r="Z8" s="58"/>
      <c r="AA8" s="59"/>
      <c r="AB8" s="57">
        <v>41493</v>
      </c>
      <c r="AC8" s="58"/>
      <c r="AD8" s="59"/>
      <c r="AE8" s="57">
        <v>41619</v>
      </c>
      <c r="AF8" s="58"/>
      <c r="AG8" s="59"/>
      <c r="AH8" s="47">
        <v>41479</v>
      </c>
      <c r="AI8" s="48"/>
      <c r="AJ8" s="49"/>
      <c r="AK8" s="47">
        <v>41570</v>
      </c>
      <c r="AL8" s="48"/>
      <c r="AM8" s="49"/>
      <c r="AN8" s="53"/>
      <c r="AO8" s="48"/>
      <c r="AP8" s="49"/>
      <c r="AQ8" s="44">
        <f>COUNTIF(D9:AL9,"○")*3+COUNTIF(D9:AL9,"△")</f>
        <v>9</v>
      </c>
      <c r="AR8" s="41">
        <f>SUM(D10,G10,J10,M10,P10,S10,V10,Y10,AB10,AE10,AH10,AK10,)</f>
        <v>21</v>
      </c>
      <c r="AS8" s="50">
        <f>SUM(F10,I10,L10,O10,R10,U10,X10,AA10,AD10,AG10,AJ10,AM10)</f>
        <v>32</v>
      </c>
      <c r="AT8" s="41">
        <f>AR8-AS8</f>
        <v>-11</v>
      </c>
      <c r="AU8" s="86">
        <v>5</v>
      </c>
      <c r="AV8" s="81">
        <f>AQ8*10000+AT8*100+AR8</f>
        <v>88921</v>
      </c>
      <c r="AW8" s="32"/>
    </row>
    <row r="9" spans="2:49" ht="30" customHeight="1">
      <c r="B9" s="71"/>
      <c r="C9" s="74"/>
      <c r="D9" s="36"/>
      <c r="E9" s="11" t="str">
        <f>IF(D10="","",IF(D10&gt;F10,"○",IF(D10&lt;F10,"●",IF(D10=F10,"△",))))</f>
        <v>●</v>
      </c>
      <c r="F9" s="35"/>
      <c r="G9" s="36"/>
      <c r="H9" s="11" t="str">
        <f>IF(G10="","",IF(G10&gt;I10,"○",IF(G10&lt;I10,"●",IF(G10=I10,"△",))))</f>
        <v>●</v>
      </c>
      <c r="I9" s="35"/>
      <c r="J9" s="96"/>
      <c r="K9" s="97"/>
      <c r="L9" s="97"/>
      <c r="M9" s="97"/>
      <c r="N9" s="97"/>
      <c r="O9" s="98"/>
      <c r="P9" s="36"/>
      <c r="Q9" s="11" t="str">
        <f>IF(P10="","",IF(P10&gt;R10,"○",IF(P10&lt;R10,"●",IF(P10=R10,"△",))))</f>
        <v>●</v>
      </c>
      <c r="R9" s="35"/>
      <c r="S9" s="36"/>
      <c r="T9" s="11" t="str">
        <f>IF(S10="","",IF(S10&gt;U10,"○",IF(S10&lt;U10,"●",IF(S10=U10,"△",))))</f>
        <v>○</v>
      </c>
      <c r="U9" s="35"/>
      <c r="V9" s="36"/>
      <c r="W9" s="11" t="str">
        <f>IF(V10="","",IF(V10&gt;X10,"○",IF(V10&lt;X10,"●",IF(V10=X10,"△",))))</f>
        <v>●</v>
      </c>
      <c r="X9" s="35"/>
      <c r="Y9" s="36"/>
      <c r="Z9" s="11" t="str">
        <f>IF(Y10="","",IF(Y10&gt;AA10,"○",IF(Y10&lt;AA10,"●",IF(Y10=AA10,"△",))))</f>
        <v>●</v>
      </c>
      <c r="AA9" s="35"/>
      <c r="AB9" s="36"/>
      <c r="AC9" s="11" t="str">
        <f>IF(AB10="","",IF(AB10&gt;AD10,"○",IF(AB10&lt;AD10,"●",IF(AB10=AD10,"△",))))</f>
        <v>○</v>
      </c>
      <c r="AD9" s="35"/>
      <c r="AE9" s="36"/>
      <c r="AF9" s="11" t="str">
        <f>IF(AE10="","",IF(AE10&gt;AG10,"○",IF(AE10&lt;AG10,"●",IF(AE10=AG10,"△",))))</f>
        <v>●</v>
      </c>
      <c r="AG9" s="35"/>
      <c r="AH9" s="36"/>
      <c r="AI9" s="11" t="str">
        <f>IF(AH10="","",IF(AH10&gt;AJ10,"○",IF(AH10&lt;AJ10,"●",IF(AH10=AJ10,"△",))))</f>
        <v>○</v>
      </c>
      <c r="AJ9" s="35"/>
      <c r="AK9" s="36"/>
      <c r="AL9" s="11" t="str">
        <f>IF(AK10="","",IF(AK10&gt;AM10,"○",IF(AK10&lt;AM10,"●",IF(AK10=AM10,"△",))))</f>
        <v>●</v>
      </c>
      <c r="AM9" s="35"/>
      <c r="AN9" s="36"/>
      <c r="AO9" s="34">
        <f>IF(AN10="","",IF(AN10&gt;AP10,"○",IF(AN10&lt;AP10,"●",IF(AN10=AP10,"△",))))</f>
      </c>
      <c r="AP9" s="35"/>
      <c r="AQ9" s="45"/>
      <c r="AR9" s="42"/>
      <c r="AS9" s="51"/>
      <c r="AT9" s="42"/>
      <c r="AU9" s="86"/>
      <c r="AV9" s="81"/>
      <c r="AW9" s="32">
        <f>SUM(COUNTIF(D9:AP9,"●")+COUNTIF(D9:AP9,"○")+COUNTIF(D9:AP9,"△"))</f>
        <v>10</v>
      </c>
    </row>
    <row r="10" spans="2:49" ht="30" customHeight="1">
      <c r="B10" s="72"/>
      <c r="C10" s="75"/>
      <c r="D10" s="22">
        <v>0</v>
      </c>
      <c r="E10" s="38" t="s">
        <v>5</v>
      </c>
      <c r="F10" s="24">
        <v>2</v>
      </c>
      <c r="G10" s="22">
        <v>0</v>
      </c>
      <c r="H10" s="38" t="s">
        <v>5</v>
      </c>
      <c r="I10" s="24">
        <v>1</v>
      </c>
      <c r="J10" s="99"/>
      <c r="K10" s="100"/>
      <c r="L10" s="100"/>
      <c r="M10" s="100"/>
      <c r="N10" s="100"/>
      <c r="O10" s="101"/>
      <c r="P10" s="22">
        <v>3</v>
      </c>
      <c r="Q10" s="38" t="s">
        <v>5</v>
      </c>
      <c r="R10" s="24">
        <v>6</v>
      </c>
      <c r="S10" s="25">
        <v>6</v>
      </c>
      <c r="T10" s="26" t="s">
        <v>8</v>
      </c>
      <c r="U10" s="24">
        <v>1</v>
      </c>
      <c r="V10" s="22">
        <v>0</v>
      </c>
      <c r="W10" s="38" t="s">
        <v>5</v>
      </c>
      <c r="X10" s="24">
        <v>5</v>
      </c>
      <c r="Y10" s="22">
        <v>0</v>
      </c>
      <c r="Z10" s="38" t="s">
        <v>5</v>
      </c>
      <c r="AA10" s="24">
        <v>4</v>
      </c>
      <c r="AB10" s="25">
        <v>4</v>
      </c>
      <c r="AC10" s="26" t="s">
        <v>8</v>
      </c>
      <c r="AD10" s="24">
        <v>3</v>
      </c>
      <c r="AE10" s="22">
        <v>1</v>
      </c>
      <c r="AF10" s="38" t="s">
        <v>5</v>
      </c>
      <c r="AG10" s="24">
        <v>3</v>
      </c>
      <c r="AH10" s="25">
        <v>4</v>
      </c>
      <c r="AI10" s="26" t="s">
        <v>8</v>
      </c>
      <c r="AJ10" s="24">
        <v>0</v>
      </c>
      <c r="AK10" s="22">
        <v>3</v>
      </c>
      <c r="AL10" s="38" t="s">
        <v>5</v>
      </c>
      <c r="AM10" s="24">
        <v>7</v>
      </c>
      <c r="AN10" s="25"/>
      <c r="AO10" s="26" t="s">
        <v>5</v>
      </c>
      <c r="AP10" s="24"/>
      <c r="AQ10" s="46"/>
      <c r="AR10" s="43"/>
      <c r="AS10" s="52"/>
      <c r="AT10" s="43"/>
      <c r="AU10" s="86"/>
      <c r="AV10" s="81"/>
      <c r="AW10" s="32"/>
    </row>
    <row r="11" spans="2:49" ht="30" customHeight="1">
      <c r="B11" s="70">
        <v>3</v>
      </c>
      <c r="C11" s="73" t="s">
        <v>11</v>
      </c>
      <c r="D11" s="47">
        <v>41479</v>
      </c>
      <c r="E11" s="48"/>
      <c r="F11" s="49"/>
      <c r="G11" s="47">
        <v>41570</v>
      </c>
      <c r="H11" s="48"/>
      <c r="I11" s="49"/>
      <c r="J11" s="47">
        <v>41528</v>
      </c>
      <c r="K11" s="48"/>
      <c r="L11" s="49"/>
      <c r="M11" s="47">
        <v>41296</v>
      </c>
      <c r="N11" s="48"/>
      <c r="O11" s="49"/>
      <c r="P11" s="93">
        <f>IF(P13="","",IF(P13&gt;R13,"○",IF(P13&lt;R13,"●",IF(P13=R13,"△",))))</f>
      </c>
      <c r="Q11" s="94"/>
      <c r="R11" s="94"/>
      <c r="S11" s="94"/>
      <c r="T11" s="94"/>
      <c r="U11" s="95"/>
      <c r="V11" s="47">
        <v>41465</v>
      </c>
      <c r="W11" s="48"/>
      <c r="X11" s="49"/>
      <c r="Y11" s="47">
        <v>41556</v>
      </c>
      <c r="Z11" s="48"/>
      <c r="AA11" s="49"/>
      <c r="AB11" s="47">
        <v>41507</v>
      </c>
      <c r="AC11" s="48"/>
      <c r="AD11" s="49"/>
      <c r="AE11" s="47">
        <v>41605</v>
      </c>
      <c r="AF11" s="48"/>
      <c r="AG11" s="49"/>
      <c r="AH11" s="57">
        <v>41493</v>
      </c>
      <c r="AI11" s="58"/>
      <c r="AJ11" s="59"/>
      <c r="AK11" s="57">
        <v>41619</v>
      </c>
      <c r="AL11" s="58"/>
      <c r="AM11" s="59"/>
      <c r="AN11" s="53"/>
      <c r="AO11" s="48"/>
      <c r="AP11" s="49"/>
      <c r="AQ11" s="44">
        <f>COUNTIF(D12:AL12,"○")*3+COUNTIF(D12:AL12,"△")</f>
        <v>10</v>
      </c>
      <c r="AR11" s="41">
        <f>SUM(D13,G13,J13,M13,P13,S13,V13,Y13,AB13,AE13,AH13,AK13,)</f>
        <v>14</v>
      </c>
      <c r="AS11" s="50">
        <f>SUM(F13,I13,L13,O13,R13,U13,X13,AA13,AD13,AG13,AJ13,AM13)</f>
        <v>28</v>
      </c>
      <c r="AT11" s="41">
        <f>AR11-AS11</f>
        <v>-14</v>
      </c>
      <c r="AU11" s="86">
        <v>4</v>
      </c>
      <c r="AV11" s="81">
        <f>AQ11*10000+AT11*100+AR11</f>
        <v>98614</v>
      </c>
      <c r="AW11" s="32"/>
    </row>
    <row r="12" spans="2:49" ht="30" customHeight="1">
      <c r="B12" s="71"/>
      <c r="C12" s="74"/>
      <c r="D12" s="36"/>
      <c r="E12" s="11" t="str">
        <f>IF(D13="","",IF(D13&gt;F13,"○",IF(D13&lt;F13,"●",IF(D13=F13,"△",))))</f>
        <v>●</v>
      </c>
      <c r="F12" s="35"/>
      <c r="G12" s="36"/>
      <c r="H12" s="11" t="str">
        <f>IF(G13="","",IF(G13&gt;I13,"○",IF(G13&lt;I13,"●",IF(G13=I13,"△",))))</f>
        <v>●</v>
      </c>
      <c r="I12" s="35"/>
      <c r="J12" s="36"/>
      <c r="K12" s="11" t="str">
        <f>IF(J13="","",IF(J13&gt;L13,"○",IF(J13&lt;L13,"●",IF(J13=L13,"△",))))</f>
        <v>○</v>
      </c>
      <c r="L12" s="35"/>
      <c r="M12" s="36"/>
      <c r="N12" s="11" t="str">
        <f>IF(M13="","",IF(M13&gt;O13,"○",IF(M13&lt;O13,"●",IF(M13=O13,"△",))))</f>
        <v>●</v>
      </c>
      <c r="O12" s="35"/>
      <c r="P12" s="96"/>
      <c r="Q12" s="97"/>
      <c r="R12" s="97"/>
      <c r="S12" s="97"/>
      <c r="T12" s="97"/>
      <c r="U12" s="98"/>
      <c r="V12" s="36"/>
      <c r="W12" s="11" t="str">
        <f>IF(V13="","",IF(V13&gt;X13,"○",IF(V13&lt;X13,"●",IF(V13=X13,"△",))))</f>
        <v>●</v>
      </c>
      <c r="X12" s="35"/>
      <c r="Y12" s="36"/>
      <c r="Z12" s="11" t="str">
        <f>IF(Y13="","",IF(Y13&gt;AA13,"○",IF(Y13&lt;AA13,"●",IF(Y13=AA13,"△",))))</f>
        <v>●</v>
      </c>
      <c r="AA12" s="35"/>
      <c r="AB12" s="36"/>
      <c r="AC12" s="11" t="str">
        <f>IF(AB13="","",IF(AB13&gt;AD13,"○",IF(AB13&lt;AD13,"●",IF(AB13=AD13,"△",))))</f>
        <v>○</v>
      </c>
      <c r="AD12" s="35"/>
      <c r="AE12" s="36"/>
      <c r="AF12" s="11">
        <f>IF(AE13="","",IF(AE13&gt;AG13,"○",IF(AE13&lt;AG13,"●",IF(AE13=AG13,"△",))))</f>
      </c>
      <c r="AG12" s="35"/>
      <c r="AH12" s="36"/>
      <c r="AI12" s="11" t="s">
        <v>20</v>
      </c>
      <c r="AJ12" s="35"/>
      <c r="AK12" s="36"/>
      <c r="AL12" s="11" t="str">
        <f>IF(AK13="","",IF(AK13&gt;AM13,"○",IF(AK13&lt;AM13,"●",IF(AK13=AM13,"△",))))</f>
        <v>○</v>
      </c>
      <c r="AM12" s="35"/>
      <c r="AN12" s="36"/>
      <c r="AO12" s="34">
        <f>IF(AN13="","",IF(AN13&gt;AP13,"○",IF(AN13&lt;AP13,"●",IF(AN13=AP13,"△",))))</f>
      </c>
      <c r="AP12" s="35"/>
      <c r="AQ12" s="45"/>
      <c r="AR12" s="42"/>
      <c r="AS12" s="51"/>
      <c r="AT12" s="42"/>
      <c r="AU12" s="86"/>
      <c r="AV12" s="81"/>
      <c r="AW12" s="32">
        <f>SUM(COUNTIF(D12:AP12,"●")+COUNTIF(D12:AP12,"○")+COUNTIF(D12:AP12,"△"))</f>
        <v>9</v>
      </c>
    </row>
    <row r="13" spans="2:49" ht="30" customHeight="1">
      <c r="B13" s="72"/>
      <c r="C13" s="75"/>
      <c r="D13" s="22">
        <v>1</v>
      </c>
      <c r="E13" s="38" t="s">
        <v>5</v>
      </c>
      <c r="F13" s="24">
        <v>2</v>
      </c>
      <c r="G13" s="22">
        <v>1</v>
      </c>
      <c r="H13" s="38" t="s">
        <v>5</v>
      </c>
      <c r="I13" s="24">
        <v>2</v>
      </c>
      <c r="J13" s="25">
        <v>6</v>
      </c>
      <c r="K13" s="26" t="s">
        <v>8</v>
      </c>
      <c r="L13" s="24">
        <v>3</v>
      </c>
      <c r="M13" s="22">
        <v>1</v>
      </c>
      <c r="N13" s="38" t="s">
        <v>5</v>
      </c>
      <c r="O13" s="24">
        <v>6</v>
      </c>
      <c r="P13" s="99"/>
      <c r="Q13" s="100"/>
      <c r="R13" s="100"/>
      <c r="S13" s="100"/>
      <c r="T13" s="100"/>
      <c r="U13" s="101"/>
      <c r="V13" s="22">
        <v>0</v>
      </c>
      <c r="W13" s="38" t="s">
        <v>5</v>
      </c>
      <c r="X13" s="24">
        <v>10</v>
      </c>
      <c r="Y13" s="22">
        <v>0</v>
      </c>
      <c r="Z13" s="38" t="s">
        <v>5</v>
      </c>
      <c r="AA13" s="24">
        <v>2</v>
      </c>
      <c r="AB13" s="25">
        <v>1</v>
      </c>
      <c r="AC13" s="26" t="s">
        <v>8</v>
      </c>
      <c r="AD13" s="24">
        <v>0</v>
      </c>
      <c r="AE13" s="25"/>
      <c r="AF13" s="26" t="s">
        <v>8</v>
      </c>
      <c r="AG13" s="24"/>
      <c r="AH13" s="25">
        <v>3</v>
      </c>
      <c r="AI13" s="37" t="s">
        <v>8</v>
      </c>
      <c r="AJ13" s="24">
        <v>3</v>
      </c>
      <c r="AK13" s="25">
        <v>1</v>
      </c>
      <c r="AL13" s="26" t="s">
        <v>8</v>
      </c>
      <c r="AM13" s="24">
        <v>0</v>
      </c>
      <c r="AN13" s="25"/>
      <c r="AO13" s="26"/>
      <c r="AP13" s="24"/>
      <c r="AQ13" s="46"/>
      <c r="AR13" s="43"/>
      <c r="AS13" s="52"/>
      <c r="AT13" s="43"/>
      <c r="AU13" s="86"/>
      <c r="AV13" s="81"/>
      <c r="AW13" s="32"/>
    </row>
    <row r="14" spans="2:49" ht="30" customHeight="1">
      <c r="B14" s="70">
        <v>4</v>
      </c>
      <c r="C14" s="73" t="s">
        <v>12</v>
      </c>
      <c r="D14" s="57">
        <v>41493</v>
      </c>
      <c r="E14" s="58"/>
      <c r="F14" s="59"/>
      <c r="G14" s="57">
        <v>41619</v>
      </c>
      <c r="H14" s="58"/>
      <c r="I14" s="59"/>
      <c r="J14" s="47">
        <v>41507</v>
      </c>
      <c r="K14" s="60"/>
      <c r="L14" s="61"/>
      <c r="M14" s="47">
        <v>41605</v>
      </c>
      <c r="N14" s="60"/>
      <c r="O14" s="61"/>
      <c r="P14" s="47">
        <v>41465</v>
      </c>
      <c r="Q14" s="48"/>
      <c r="R14" s="49"/>
      <c r="S14" s="47">
        <v>41556</v>
      </c>
      <c r="T14" s="48"/>
      <c r="U14" s="49"/>
      <c r="V14" s="93">
        <f>IF(V16="","",IF(V16&gt;X16,"○",IF(V16&lt;X16,"●",IF(V16=X16,"△",))))</f>
      </c>
      <c r="W14" s="94"/>
      <c r="X14" s="94"/>
      <c r="Y14" s="94"/>
      <c r="Z14" s="94"/>
      <c r="AA14" s="95"/>
      <c r="AB14" s="47">
        <v>41479</v>
      </c>
      <c r="AC14" s="48"/>
      <c r="AD14" s="49"/>
      <c r="AE14" s="47">
        <v>41570</v>
      </c>
      <c r="AF14" s="48"/>
      <c r="AG14" s="49"/>
      <c r="AH14" s="47">
        <v>41528</v>
      </c>
      <c r="AI14" s="48"/>
      <c r="AJ14" s="49"/>
      <c r="AK14" s="47">
        <v>41296</v>
      </c>
      <c r="AL14" s="48"/>
      <c r="AM14" s="49"/>
      <c r="AN14" s="53"/>
      <c r="AO14" s="48"/>
      <c r="AP14" s="49"/>
      <c r="AQ14" s="44">
        <f>COUNTIF(D15:AL15,"○")*3+COUNTIF(D15:AL15,"△")</f>
        <v>28</v>
      </c>
      <c r="AR14" s="41">
        <f>SUM(D16,G16,J16,M16,P16,S16,V16,Y16,AB16,AE16,AH16,AK16,)</f>
        <v>57</v>
      </c>
      <c r="AS14" s="50">
        <f>SUM(F16,I16,L16,O16,R16,U16,X16,AA16,AD16,AG16,AJ16,AM16)</f>
        <v>6</v>
      </c>
      <c r="AT14" s="41">
        <f>AR14-AS14</f>
        <v>51</v>
      </c>
      <c r="AU14" s="86">
        <v>1</v>
      </c>
      <c r="AV14" s="81">
        <f>AQ14*10000+AT14*100+AR14</f>
        <v>285157</v>
      </c>
      <c r="AW14" s="32"/>
    </row>
    <row r="15" spans="2:49" ht="30" customHeight="1">
      <c r="B15" s="71"/>
      <c r="C15" s="74"/>
      <c r="D15" s="36"/>
      <c r="E15" s="11" t="str">
        <f>IF(D16="","",IF(D16&gt;F16,"○",IF(D16&lt;F16,"●",IF(D16=F16,"△",))))</f>
        <v>○</v>
      </c>
      <c r="F15" s="35"/>
      <c r="G15" s="36"/>
      <c r="H15" s="11" t="s">
        <v>22</v>
      </c>
      <c r="I15" s="35"/>
      <c r="J15" s="36"/>
      <c r="K15" s="11" t="str">
        <f>IF(J16="","",IF(J16&gt;L16,"○",IF(J16&lt;L16,"●",IF(J16=L16,"△",))))</f>
        <v>○</v>
      </c>
      <c r="L15" s="35"/>
      <c r="M15" s="36"/>
      <c r="N15" s="11" t="str">
        <f>IF(M16="","",IF(M16&gt;O16,"○",IF(M16&lt;O16,"●",IF(M16=O16,"△",))))</f>
        <v>○</v>
      </c>
      <c r="O15" s="35"/>
      <c r="P15" s="36"/>
      <c r="Q15" s="11" t="str">
        <f>IF(P16="","",IF(P16&gt;R16,"○",IF(P16&lt;R16,"●",IF(P16=R16,"△",))))</f>
        <v>○</v>
      </c>
      <c r="R15" s="35"/>
      <c r="S15" s="36"/>
      <c r="T15" s="11" t="str">
        <f>IF(S16="","",IF(S16&gt;U16,"○",IF(S16&lt;U16,"●",IF(S16=U16,"△",))))</f>
        <v>○</v>
      </c>
      <c r="U15" s="35"/>
      <c r="V15" s="96"/>
      <c r="W15" s="97"/>
      <c r="X15" s="97"/>
      <c r="Y15" s="97"/>
      <c r="Z15" s="97"/>
      <c r="AA15" s="98"/>
      <c r="AB15" s="36"/>
      <c r="AC15" s="11" t="str">
        <f>IF(AB16="","",IF(AB16&gt;AD16,"○",IF(AB16&lt;AD16,"●",IF(AB16=AD16,"△",))))</f>
        <v>○</v>
      </c>
      <c r="AD15" s="35"/>
      <c r="AE15" s="36"/>
      <c r="AF15" s="11" t="str">
        <f>IF(AE16="","",IF(AE16&gt;AG16,"○",IF(AE16&lt;AG16,"●",IF(AE16=AG16,"△",))))</f>
        <v>○</v>
      </c>
      <c r="AG15" s="35"/>
      <c r="AH15" s="36"/>
      <c r="AI15" s="11" t="str">
        <f>IF(AH16="","",IF(AH16&gt;AJ16,"○",IF(AH16&lt;AJ16,"●",IF(AH16=AJ16,"△",))))</f>
        <v>○</v>
      </c>
      <c r="AJ15" s="35"/>
      <c r="AK15" s="36"/>
      <c r="AL15" s="11" t="str">
        <f>IF(AK16="","",IF(AK16&gt;AM16,"○",IF(AK16&lt;AM16,"●",IF(AK16=AM16,"△",))))</f>
        <v>○</v>
      </c>
      <c r="AM15" s="35"/>
      <c r="AN15" s="36"/>
      <c r="AO15" s="34">
        <f>IF(AN16="","",IF(AN16&gt;AP16,"○",IF(AN16&lt;AP16,"●",IF(AN16=AP16,"△",))))</f>
      </c>
      <c r="AP15" s="35"/>
      <c r="AQ15" s="45"/>
      <c r="AR15" s="42"/>
      <c r="AS15" s="51"/>
      <c r="AT15" s="42"/>
      <c r="AU15" s="86"/>
      <c r="AV15" s="81"/>
      <c r="AW15" s="32">
        <f>SUM(COUNTIF(D15:AP15,"●")+COUNTIF(D15:AP15,"○")+COUNTIF(D15:AP15,"△"))</f>
        <v>10</v>
      </c>
    </row>
    <row r="16" spans="2:49" ht="30" customHeight="1">
      <c r="B16" s="72"/>
      <c r="C16" s="75"/>
      <c r="D16" s="25">
        <v>6</v>
      </c>
      <c r="E16" s="26" t="s">
        <v>8</v>
      </c>
      <c r="F16" s="24">
        <v>2</v>
      </c>
      <c r="G16" s="22">
        <v>2</v>
      </c>
      <c r="H16" s="38" t="s">
        <v>5</v>
      </c>
      <c r="I16" s="24">
        <v>2</v>
      </c>
      <c r="J16" s="25">
        <v>5</v>
      </c>
      <c r="K16" s="26" t="s">
        <v>8</v>
      </c>
      <c r="L16" s="24">
        <v>0</v>
      </c>
      <c r="M16" s="25">
        <v>4</v>
      </c>
      <c r="N16" s="26" t="s">
        <v>8</v>
      </c>
      <c r="O16" s="24">
        <v>0</v>
      </c>
      <c r="P16" s="25">
        <v>10</v>
      </c>
      <c r="Q16" s="26" t="s">
        <v>8</v>
      </c>
      <c r="R16" s="24">
        <v>0</v>
      </c>
      <c r="S16" s="25">
        <v>2</v>
      </c>
      <c r="T16" s="26" t="s">
        <v>8</v>
      </c>
      <c r="U16" s="24">
        <v>0</v>
      </c>
      <c r="V16" s="99"/>
      <c r="W16" s="100"/>
      <c r="X16" s="100"/>
      <c r="Y16" s="100"/>
      <c r="Z16" s="100"/>
      <c r="AA16" s="101"/>
      <c r="AB16" s="25">
        <v>3</v>
      </c>
      <c r="AC16" s="26" t="s">
        <v>8</v>
      </c>
      <c r="AD16" s="24">
        <v>1</v>
      </c>
      <c r="AE16" s="25">
        <v>7</v>
      </c>
      <c r="AF16" s="26" t="s">
        <v>8</v>
      </c>
      <c r="AG16" s="24">
        <v>0</v>
      </c>
      <c r="AH16" s="25">
        <v>11</v>
      </c>
      <c r="AI16" s="26" t="s">
        <v>8</v>
      </c>
      <c r="AJ16" s="24">
        <v>1</v>
      </c>
      <c r="AK16" s="25">
        <v>7</v>
      </c>
      <c r="AL16" s="26" t="s">
        <v>8</v>
      </c>
      <c r="AM16" s="24">
        <v>0</v>
      </c>
      <c r="AN16" s="25"/>
      <c r="AO16" s="26"/>
      <c r="AP16" s="24"/>
      <c r="AQ16" s="46"/>
      <c r="AR16" s="43"/>
      <c r="AS16" s="52"/>
      <c r="AT16" s="43"/>
      <c r="AU16" s="86"/>
      <c r="AV16" s="81"/>
      <c r="AW16" s="32"/>
    </row>
    <row r="17" spans="2:49" ht="30" customHeight="1">
      <c r="B17" s="70">
        <v>5</v>
      </c>
      <c r="C17" s="73" t="s">
        <v>13</v>
      </c>
      <c r="D17" s="47">
        <v>41528</v>
      </c>
      <c r="E17" s="48"/>
      <c r="F17" s="49"/>
      <c r="G17" s="47">
        <v>41296</v>
      </c>
      <c r="H17" s="48"/>
      <c r="I17" s="49"/>
      <c r="J17" s="57">
        <v>41493</v>
      </c>
      <c r="K17" s="58"/>
      <c r="L17" s="59"/>
      <c r="M17" s="57">
        <v>41619</v>
      </c>
      <c r="N17" s="58"/>
      <c r="O17" s="59"/>
      <c r="P17" s="47">
        <v>41507</v>
      </c>
      <c r="Q17" s="48"/>
      <c r="R17" s="49"/>
      <c r="S17" s="47">
        <v>41605</v>
      </c>
      <c r="T17" s="48"/>
      <c r="U17" s="49"/>
      <c r="V17" s="47">
        <v>41479</v>
      </c>
      <c r="W17" s="48"/>
      <c r="X17" s="49"/>
      <c r="Y17" s="47">
        <v>41570</v>
      </c>
      <c r="Z17" s="48"/>
      <c r="AA17" s="49"/>
      <c r="AB17" s="93">
        <f>IF(AB19="","",IF(AB19&gt;AD19,"○",IF(AB19&lt;AD19,"●",IF(AB19=AD19,"△",))))</f>
      </c>
      <c r="AC17" s="94"/>
      <c r="AD17" s="94"/>
      <c r="AE17" s="94"/>
      <c r="AF17" s="94"/>
      <c r="AG17" s="95"/>
      <c r="AH17" s="47">
        <v>41465</v>
      </c>
      <c r="AI17" s="48"/>
      <c r="AJ17" s="49"/>
      <c r="AK17" s="47">
        <v>41556</v>
      </c>
      <c r="AL17" s="48"/>
      <c r="AM17" s="49"/>
      <c r="AN17" s="53"/>
      <c r="AO17" s="48"/>
      <c r="AP17" s="49"/>
      <c r="AQ17" s="44">
        <f>COUNTIF(D18:AL18,"○")*3+COUNTIF(D18:AL18,"△")</f>
        <v>10</v>
      </c>
      <c r="AR17" s="41">
        <f>SUM(D19,G19,J19,M19,P19,S19,V19,Y19,AB19,AE19,AH19,AK19,)</f>
        <v>15</v>
      </c>
      <c r="AS17" s="50">
        <f>SUM(F19,I19,L19,O19,R19,U19,X19,AA19,AD19,AG19,AJ19,AM19)</f>
        <v>25</v>
      </c>
      <c r="AT17" s="41">
        <f>AR17-AS17</f>
        <v>-10</v>
      </c>
      <c r="AU17" s="86">
        <v>3</v>
      </c>
      <c r="AV17" s="81">
        <f>AQ17*10000+AT17*100+AR17</f>
        <v>99015</v>
      </c>
      <c r="AW17" s="32"/>
    </row>
    <row r="18" spans="2:49" ht="30" customHeight="1">
      <c r="B18" s="71"/>
      <c r="C18" s="74"/>
      <c r="D18" s="36"/>
      <c r="E18" s="11" t="str">
        <f>IF(D19="","",IF(D19&gt;F19,"○",IF(D19&lt;F19,"●",IF(D19=F19,"△",))))</f>
        <v>●</v>
      </c>
      <c r="F18" s="35"/>
      <c r="G18" s="36"/>
      <c r="H18" s="11" t="str">
        <f>IF(G19="","",IF(G19&gt;I19,"○",IF(G19&lt;I19,"●",IF(G19=I19,"△",))))</f>
        <v>●</v>
      </c>
      <c r="I18" s="35"/>
      <c r="J18" s="36"/>
      <c r="K18" s="11" t="str">
        <f>IF(J19="","",IF(J19&gt;L19,"○",IF(J19&lt;L19,"●",IF(J19=L19,"△",))))</f>
        <v>●</v>
      </c>
      <c r="L18" s="35"/>
      <c r="M18" s="36"/>
      <c r="N18" s="11" t="str">
        <f>IF(M19="","",IF(M19&gt;O19,"○",IF(M19&lt;O19,"●",IF(M19=O19,"△",))))</f>
        <v>○</v>
      </c>
      <c r="O18" s="35"/>
      <c r="P18" s="36"/>
      <c r="Q18" s="11" t="str">
        <f>IF(P19="","",IF(P19&gt;R19,"○",IF(P19&lt;R19,"●",IF(P19=R19,"△",))))</f>
        <v>●</v>
      </c>
      <c r="R18" s="35"/>
      <c r="S18" s="36"/>
      <c r="T18" s="11" t="str">
        <f>IF(S19="","",IF(S19&gt;U19,"○",IF(S19&lt;U19,"●",IF(S19=U19,"△",))))</f>
        <v>○</v>
      </c>
      <c r="U18" s="35"/>
      <c r="V18" s="36"/>
      <c r="W18" s="11" t="str">
        <f>IF(V19="","",IF(V19&gt;X19,"○",IF(V19&lt;X19,"●",IF(V19=X19,"△",))))</f>
        <v>●</v>
      </c>
      <c r="X18" s="35"/>
      <c r="Y18" s="36"/>
      <c r="Z18" s="11" t="str">
        <f>IF(Y19="","",IF(Y19&gt;AA19,"○",IF(Y19&lt;AA19,"●",IF(Y19=AA19,"△",))))</f>
        <v>●</v>
      </c>
      <c r="AA18" s="35"/>
      <c r="AB18" s="96"/>
      <c r="AC18" s="97"/>
      <c r="AD18" s="97"/>
      <c r="AE18" s="97"/>
      <c r="AF18" s="97"/>
      <c r="AG18" s="98"/>
      <c r="AH18" s="36"/>
      <c r="AI18" s="11" t="s">
        <v>20</v>
      </c>
      <c r="AJ18" s="35"/>
      <c r="AK18" s="36"/>
      <c r="AL18" s="11" t="str">
        <f>IF(AK19="","",IF(AK19&gt;AM19,"○",IF(AK19&lt;AM19,"●",IF(AK19=AM19,"△",))))</f>
        <v>○</v>
      </c>
      <c r="AM18" s="35"/>
      <c r="AN18" s="36"/>
      <c r="AO18" s="34">
        <f>IF(AN19="","",IF(AN19&gt;AP19,"○",IF(AN19&lt;AP19,"●",IF(AN19=AP19,"△",))))</f>
      </c>
      <c r="AP18" s="35"/>
      <c r="AQ18" s="45"/>
      <c r="AR18" s="42"/>
      <c r="AS18" s="51"/>
      <c r="AT18" s="42"/>
      <c r="AU18" s="86"/>
      <c r="AV18" s="81"/>
      <c r="AW18" s="32">
        <f>SUM(COUNTIF(D18:AP18,"●")+COUNTIF(D18:AP18,"○")+COUNTIF(D18:AP18,"△"))</f>
        <v>10</v>
      </c>
    </row>
    <row r="19" spans="2:49" ht="30" customHeight="1">
      <c r="B19" s="72"/>
      <c r="C19" s="75"/>
      <c r="D19" s="22">
        <v>0</v>
      </c>
      <c r="E19" s="38" t="s">
        <v>5</v>
      </c>
      <c r="F19" s="24">
        <v>3</v>
      </c>
      <c r="G19" s="22">
        <v>0</v>
      </c>
      <c r="H19" s="38" t="s">
        <v>5</v>
      </c>
      <c r="I19" s="24">
        <v>2</v>
      </c>
      <c r="J19" s="22">
        <v>3</v>
      </c>
      <c r="K19" s="38" t="s">
        <v>5</v>
      </c>
      <c r="L19" s="24">
        <v>4</v>
      </c>
      <c r="M19" s="25">
        <v>3</v>
      </c>
      <c r="N19" s="37" t="s">
        <v>8</v>
      </c>
      <c r="O19" s="24">
        <v>1</v>
      </c>
      <c r="P19" s="22">
        <v>0</v>
      </c>
      <c r="Q19" s="38" t="s">
        <v>5</v>
      </c>
      <c r="R19" s="24">
        <v>1</v>
      </c>
      <c r="S19" s="25">
        <v>2</v>
      </c>
      <c r="T19" s="37" t="s">
        <v>8</v>
      </c>
      <c r="U19" s="24">
        <v>0</v>
      </c>
      <c r="V19" s="22">
        <v>1</v>
      </c>
      <c r="W19" s="38" t="s">
        <v>5</v>
      </c>
      <c r="X19" s="24">
        <v>3</v>
      </c>
      <c r="Y19" s="22">
        <v>0</v>
      </c>
      <c r="Z19" s="38" t="s">
        <v>5</v>
      </c>
      <c r="AA19" s="24">
        <v>7</v>
      </c>
      <c r="AB19" s="99"/>
      <c r="AC19" s="100"/>
      <c r="AD19" s="100"/>
      <c r="AE19" s="100"/>
      <c r="AF19" s="100"/>
      <c r="AG19" s="101"/>
      <c r="AH19" s="25">
        <v>2</v>
      </c>
      <c r="AI19" s="37" t="s">
        <v>8</v>
      </c>
      <c r="AJ19" s="24">
        <v>2</v>
      </c>
      <c r="AK19" s="25">
        <v>4</v>
      </c>
      <c r="AL19" s="37" t="s">
        <v>8</v>
      </c>
      <c r="AM19" s="24">
        <v>2</v>
      </c>
      <c r="AN19" s="25"/>
      <c r="AO19" s="23"/>
      <c r="AP19" s="24"/>
      <c r="AQ19" s="46"/>
      <c r="AR19" s="43"/>
      <c r="AS19" s="52"/>
      <c r="AT19" s="43"/>
      <c r="AU19" s="86"/>
      <c r="AV19" s="81"/>
      <c r="AW19" s="32"/>
    </row>
    <row r="20" spans="2:49" ht="30" customHeight="1">
      <c r="B20" s="70">
        <v>6</v>
      </c>
      <c r="C20" s="78" t="s">
        <v>14</v>
      </c>
      <c r="D20" s="54">
        <v>41507</v>
      </c>
      <c r="E20" s="55"/>
      <c r="F20" s="56"/>
      <c r="G20" s="54">
        <v>41605</v>
      </c>
      <c r="H20" s="55"/>
      <c r="I20" s="56"/>
      <c r="J20" s="47">
        <v>41479</v>
      </c>
      <c r="K20" s="48"/>
      <c r="L20" s="49"/>
      <c r="M20" s="47">
        <v>41570</v>
      </c>
      <c r="N20" s="48"/>
      <c r="O20" s="49"/>
      <c r="P20" s="57">
        <v>41493</v>
      </c>
      <c r="Q20" s="58"/>
      <c r="R20" s="59"/>
      <c r="S20" s="57">
        <v>41619</v>
      </c>
      <c r="T20" s="58"/>
      <c r="U20" s="59"/>
      <c r="V20" s="47">
        <v>41528</v>
      </c>
      <c r="W20" s="48"/>
      <c r="X20" s="49"/>
      <c r="Y20" s="47">
        <v>41296</v>
      </c>
      <c r="Z20" s="48"/>
      <c r="AA20" s="49"/>
      <c r="AB20" s="47">
        <v>41465</v>
      </c>
      <c r="AC20" s="48"/>
      <c r="AD20" s="49"/>
      <c r="AE20" s="47">
        <v>41556</v>
      </c>
      <c r="AF20" s="48"/>
      <c r="AG20" s="49"/>
      <c r="AH20" s="93">
        <f>IF(AH22="","",IF(AH22&gt;AJ22,"○",IF(AH22&lt;AJ22,"●",IF(AH22=AJ22,"△",))))</f>
      </c>
      <c r="AI20" s="94"/>
      <c r="AJ20" s="94"/>
      <c r="AK20" s="94"/>
      <c r="AL20" s="94"/>
      <c r="AM20" s="95"/>
      <c r="AN20" s="53"/>
      <c r="AO20" s="48"/>
      <c r="AP20" s="49"/>
      <c r="AQ20" s="44">
        <f>COUNTIF(D21:AL21,"○")*3+COUNTIF(D21:AL21,"△")</f>
        <v>5</v>
      </c>
      <c r="AR20" s="41">
        <f>SUM(D22,G22,J22,M22,P22,S22,V22,Y22,AB22,AE22,AH22,AK22,)</f>
        <v>18</v>
      </c>
      <c r="AS20" s="50">
        <f>SUM(F22,I22,L22,O22,R22,U22,X22,AA22,AD22,AG22,AJ22,AM22)</f>
        <v>43</v>
      </c>
      <c r="AT20" s="41">
        <f>AR20-AS20</f>
        <v>-25</v>
      </c>
      <c r="AU20" s="86">
        <v>6</v>
      </c>
      <c r="AV20" s="81">
        <f>AQ20*10000+AT20*100+AR20</f>
        <v>47518</v>
      </c>
      <c r="AW20" s="32"/>
    </row>
    <row r="21" spans="2:49" ht="30" customHeight="1">
      <c r="B21" s="71"/>
      <c r="C21" s="79"/>
      <c r="D21" s="36"/>
      <c r="E21" s="11" t="str">
        <f>IF(D22="","",IF(D22&gt;F22,"○",IF(D22&lt;F22,"●",IF(D22=F22,"△",))))</f>
        <v>●</v>
      </c>
      <c r="F21" s="35"/>
      <c r="G21" s="36"/>
      <c r="H21" s="11" t="str">
        <f>IF(G22="","",IF(G22&gt;I22,"○",IF(G22&lt;I22,"●",IF(G22=I22,"△",))))</f>
        <v>●</v>
      </c>
      <c r="I21" s="35"/>
      <c r="J21" s="36"/>
      <c r="K21" s="11" t="str">
        <f>IF(J22="","",IF(J22&gt;L22,"○",IF(J22&lt;L22,"●",IF(J22=L22,"△",))))</f>
        <v>●</v>
      </c>
      <c r="L21" s="35"/>
      <c r="M21" s="36"/>
      <c r="N21" s="11" t="str">
        <f>IF(M22="","",IF(M22&gt;O22,"○",IF(M22&lt;O22,"●",IF(M22=O22,"△",))))</f>
        <v>○</v>
      </c>
      <c r="O21" s="35"/>
      <c r="P21" s="36"/>
      <c r="Q21" s="11" t="s">
        <v>20</v>
      </c>
      <c r="R21" s="35"/>
      <c r="S21" s="36"/>
      <c r="T21" s="11" t="str">
        <f>IF(S22="","",IF(S22&gt;U22,"○",IF(S22&lt;U22,"●",IF(S22=U22,"△",))))</f>
        <v>●</v>
      </c>
      <c r="U21" s="35"/>
      <c r="V21" s="36"/>
      <c r="W21" s="11" t="str">
        <f>IF(V22="","",IF(V22&gt;X22,"○",IF(V22&lt;X22,"●",IF(V22=X22,"△",))))</f>
        <v>●</v>
      </c>
      <c r="X21" s="35"/>
      <c r="Y21" s="36"/>
      <c r="Z21" s="11" t="str">
        <f>IF(Y22="","",IF(Y22&gt;AA22,"○",IF(Y22&lt;AA22,"●",IF(Y22=AA22,"△",))))</f>
        <v>●</v>
      </c>
      <c r="AA21" s="35"/>
      <c r="AB21" s="36"/>
      <c r="AC21" s="11" t="s">
        <v>20</v>
      </c>
      <c r="AD21" s="35"/>
      <c r="AE21" s="36"/>
      <c r="AF21" s="11" t="str">
        <f>IF(AE22="","",IF(AE22&gt;AG22,"○",IF(AE22&lt;AG22,"●",IF(AE22=AG22,"△",))))</f>
        <v>●</v>
      </c>
      <c r="AG21" s="35"/>
      <c r="AH21" s="96"/>
      <c r="AI21" s="97"/>
      <c r="AJ21" s="97"/>
      <c r="AK21" s="97"/>
      <c r="AL21" s="97"/>
      <c r="AM21" s="98"/>
      <c r="AN21" s="36"/>
      <c r="AO21" s="34">
        <f>IF(AN22="","",IF(AN22&gt;AP22,"○",IF(AN22&lt;AP22,"●",IF(AN22=AP22,"△",))))</f>
      </c>
      <c r="AP21" s="35"/>
      <c r="AQ21" s="45"/>
      <c r="AR21" s="42"/>
      <c r="AS21" s="51"/>
      <c r="AT21" s="42"/>
      <c r="AU21" s="86"/>
      <c r="AV21" s="81"/>
      <c r="AW21" s="32">
        <f>SUM(COUNTIF(D21:AP21,"●")+COUNTIF(D21:AP21,"○")+COUNTIF(D21:AP21,"△"))</f>
        <v>10</v>
      </c>
    </row>
    <row r="22" spans="2:49" ht="30" customHeight="1">
      <c r="B22" s="72"/>
      <c r="C22" s="80"/>
      <c r="D22" s="22">
        <v>1</v>
      </c>
      <c r="E22" s="38" t="s">
        <v>5</v>
      </c>
      <c r="F22" s="24">
        <v>2</v>
      </c>
      <c r="G22" s="25">
        <v>2</v>
      </c>
      <c r="H22" s="37" t="s">
        <v>8</v>
      </c>
      <c r="I22" s="24">
        <v>6</v>
      </c>
      <c r="J22" s="22">
        <v>0</v>
      </c>
      <c r="K22" s="38" t="s">
        <v>5</v>
      </c>
      <c r="L22" s="24">
        <v>4</v>
      </c>
      <c r="M22" s="25">
        <v>7</v>
      </c>
      <c r="N22" s="26" t="s">
        <v>8</v>
      </c>
      <c r="O22" s="24">
        <v>3</v>
      </c>
      <c r="P22" s="25">
        <v>3</v>
      </c>
      <c r="Q22" s="37" t="s">
        <v>8</v>
      </c>
      <c r="R22" s="24">
        <v>3</v>
      </c>
      <c r="S22" s="22">
        <v>0</v>
      </c>
      <c r="T22" s="38" t="s">
        <v>5</v>
      </c>
      <c r="U22" s="24">
        <v>1</v>
      </c>
      <c r="V22" s="22">
        <v>1</v>
      </c>
      <c r="W22" s="38" t="s">
        <v>5</v>
      </c>
      <c r="X22" s="24">
        <v>11</v>
      </c>
      <c r="Y22" s="22">
        <v>0</v>
      </c>
      <c r="Z22" s="38" t="s">
        <v>5</v>
      </c>
      <c r="AA22" s="24">
        <v>7</v>
      </c>
      <c r="AB22" s="25">
        <v>2</v>
      </c>
      <c r="AC22" s="37" t="s">
        <v>8</v>
      </c>
      <c r="AD22" s="24">
        <v>2</v>
      </c>
      <c r="AE22" s="25">
        <v>2</v>
      </c>
      <c r="AF22" s="37" t="s">
        <v>8</v>
      </c>
      <c r="AG22" s="24">
        <v>4</v>
      </c>
      <c r="AH22" s="99"/>
      <c r="AI22" s="100"/>
      <c r="AJ22" s="100"/>
      <c r="AK22" s="100"/>
      <c r="AL22" s="100"/>
      <c r="AM22" s="101"/>
      <c r="AN22" s="25"/>
      <c r="AO22" s="26"/>
      <c r="AP22" s="24"/>
      <c r="AQ22" s="46"/>
      <c r="AR22" s="43"/>
      <c r="AS22" s="52"/>
      <c r="AT22" s="43"/>
      <c r="AU22" s="86"/>
      <c r="AV22" s="81"/>
      <c r="AW22" s="32"/>
    </row>
    <row r="23" spans="2:48" ht="1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  <c r="AP23" s="6"/>
      <c r="AQ23" s="6"/>
      <c r="AR23" s="6"/>
      <c r="AS23" s="18"/>
      <c r="AT23" s="6"/>
      <c r="AU23" s="3"/>
      <c r="AV23" s="1"/>
    </row>
    <row r="24" spans="2:48" ht="27" customHeight="1">
      <c r="B24" s="1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21"/>
      <c r="AP24" s="10"/>
      <c r="AQ24" s="11"/>
      <c r="AR24" s="11">
        <f>SUM(AR5:AR22)</f>
        <v>149</v>
      </c>
      <c r="AS24" s="19"/>
      <c r="AT24" s="10"/>
      <c r="AU24" s="10"/>
      <c r="AV24" s="1"/>
    </row>
    <row r="25" spans="2:48" ht="27" customHeight="1">
      <c r="B25" s="1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8"/>
      <c r="AO25" s="9"/>
      <c r="AP25" s="10"/>
      <c r="AQ25" s="11"/>
      <c r="AR25" s="11"/>
      <c r="AS25" s="19"/>
      <c r="AT25" s="10"/>
      <c r="AU25" s="10"/>
      <c r="AV25" s="1"/>
    </row>
    <row r="26" spans="2:48" ht="27" customHeight="1">
      <c r="B26" s="1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8"/>
      <c r="AO26" s="9"/>
      <c r="AP26" s="10"/>
      <c r="AQ26" s="11"/>
      <c r="AR26" s="11"/>
      <c r="AS26" s="19"/>
      <c r="AT26" s="10"/>
      <c r="AU26" s="10"/>
      <c r="AV26" s="1"/>
    </row>
    <row r="27" spans="2:48" ht="27" customHeight="1">
      <c r="B27" s="1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8"/>
      <c r="AO27" s="9"/>
      <c r="AP27" s="10"/>
      <c r="AQ27" s="11"/>
      <c r="AR27" s="11"/>
      <c r="AS27" s="19"/>
      <c r="AT27" s="10"/>
      <c r="AU27" s="10"/>
      <c r="AV27" s="1"/>
    </row>
    <row r="28" spans="2:48" ht="27" customHeight="1">
      <c r="B28" s="1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8"/>
      <c r="AO28" s="9"/>
      <c r="AP28" s="10"/>
      <c r="AQ28" s="11"/>
      <c r="AR28" s="11"/>
      <c r="AS28" s="19"/>
      <c r="AT28" s="10"/>
      <c r="AU28" s="10"/>
      <c r="AV28" s="1"/>
    </row>
    <row r="29" spans="2:48" ht="27" customHeight="1">
      <c r="B29" s="1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8"/>
      <c r="AO29" s="9"/>
      <c r="AP29" s="10"/>
      <c r="AQ29" s="11"/>
      <c r="AR29" s="11"/>
      <c r="AS29" s="19"/>
      <c r="AT29" s="10"/>
      <c r="AU29" s="10"/>
      <c r="AV29" s="1"/>
    </row>
    <row r="30" spans="2:48" ht="27" customHeight="1">
      <c r="B30" s="1"/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8"/>
      <c r="AO30" s="9"/>
      <c r="AP30" s="10"/>
      <c r="AQ30" s="11"/>
      <c r="AR30" s="11"/>
      <c r="AS30" s="19"/>
      <c r="AT30" s="10"/>
      <c r="AU30" s="10"/>
      <c r="AV30" s="1"/>
    </row>
    <row r="31" spans="2:48" ht="27" customHeight="1">
      <c r="B31" s="1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8"/>
      <c r="AO31" s="9"/>
      <c r="AP31" s="10"/>
      <c r="AQ31" s="11"/>
      <c r="AR31" s="11"/>
      <c r="AS31" s="19"/>
      <c r="AT31" s="10"/>
      <c r="AU31" s="10"/>
      <c r="AV31" s="1"/>
    </row>
    <row r="32" spans="2:48" ht="27" customHeight="1">
      <c r="B32" s="1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8"/>
      <c r="AO32" s="9"/>
      <c r="AP32" s="10"/>
      <c r="AQ32" s="11"/>
      <c r="AR32" s="11"/>
      <c r="AS32" s="19"/>
      <c r="AT32" s="10"/>
      <c r="AU32" s="10"/>
      <c r="AV32" s="1"/>
    </row>
    <row r="33" spans="2:48" ht="27" customHeight="1">
      <c r="B33" s="1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8"/>
      <c r="AO33" s="9"/>
      <c r="AP33" s="10"/>
      <c r="AQ33" s="11"/>
      <c r="AR33" s="11"/>
      <c r="AS33" s="19"/>
      <c r="AT33" s="10"/>
      <c r="AU33" s="10"/>
      <c r="AV33" s="1"/>
    </row>
    <row r="34" spans="2:48" ht="27" customHeight="1">
      <c r="B34" s="1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8"/>
      <c r="AO34" s="9"/>
      <c r="AP34" s="10"/>
      <c r="AQ34" s="11"/>
      <c r="AR34" s="11"/>
      <c r="AS34" s="19"/>
      <c r="AT34" s="10"/>
      <c r="AU34" s="10"/>
      <c r="AV34" s="1"/>
    </row>
    <row r="35" spans="2:48" ht="27" customHeight="1">
      <c r="B35" s="1"/>
      <c r="C35" s="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8"/>
      <c r="AO35" s="9"/>
      <c r="AP35" s="10"/>
      <c r="AQ35" s="11"/>
      <c r="AR35" s="11"/>
      <c r="AS35" s="19"/>
      <c r="AT35" s="10"/>
      <c r="AU35" s="10"/>
      <c r="AV35" s="1"/>
    </row>
    <row r="36" spans="2:48" ht="27" customHeight="1">
      <c r="B36" s="1"/>
      <c r="C36" s="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8"/>
      <c r="AO36" s="9"/>
      <c r="AP36" s="10"/>
      <c r="AQ36" s="11"/>
      <c r="AR36" s="11"/>
      <c r="AS36" s="19"/>
      <c r="AT36" s="10"/>
      <c r="AU36" s="10"/>
      <c r="AV36" s="1"/>
    </row>
    <row r="37" spans="2:48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1"/>
      <c r="AQ37" s="1"/>
      <c r="AR37" s="1"/>
      <c r="AS37" s="16"/>
      <c r="AT37" s="1"/>
      <c r="AU37" s="3"/>
      <c r="AV37" s="1"/>
    </row>
  </sheetData>
  <sheetProtection selectLockedCells="1"/>
  <mergeCells count="128">
    <mergeCell ref="AK8:AM8"/>
    <mergeCell ref="AK11:AM11"/>
    <mergeCell ref="AK14:AM14"/>
    <mergeCell ref="AK17:AM17"/>
    <mergeCell ref="AH20:AM22"/>
    <mergeCell ref="AH5:AJ5"/>
    <mergeCell ref="AH8:AJ8"/>
    <mergeCell ref="AH11:AJ11"/>
    <mergeCell ref="AH14:AJ14"/>
    <mergeCell ref="AH17:AJ17"/>
    <mergeCell ref="AH4:AM4"/>
    <mergeCell ref="AB20:AD20"/>
    <mergeCell ref="AE5:AG5"/>
    <mergeCell ref="AE8:AG8"/>
    <mergeCell ref="AE11:AG11"/>
    <mergeCell ref="AE14:AG14"/>
    <mergeCell ref="AE20:AG20"/>
    <mergeCell ref="AB17:AG19"/>
    <mergeCell ref="AB5:AD5"/>
    <mergeCell ref="V20:X20"/>
    <mergeCell ref="Y5:AA5"/>
    <mergeCell ref="Y8:AA8"/>
    <mergeCell ref="Y11:AA11"/>
    <mergeCell ref="Y17:AA17"/>
    <mergeCell ref="Y20:AA20"/>
    <mergeCell ref="V8:X8"/>
    <mergeCell ref="V11:X11"/>
    <mergeCell ref="V17:X17"/>
    <mergeCell ref="V4:AA4"/>
    <mergeCell ref="AB8:AD8"/>
    <mergeCell ref="AB11:AD11"/>
    <mergeCell ref="AB14:AD14"/>
    <mergeCell ref="AB4:AG4"/>
    <mergeCell ref="S17:U17"/>
    <mergeCell ref="S20:U20"/>
    <mergeCell ref="P11:U13"/>
    <mergeCell ref="P5:R5"/>
    <mergeCell ref="P8:R8"/>
    <mergeCell ref="P14:R14"/>
    <mergeCell ref="P17:R17"/>
    <mergeCell ref="P20:R20"/>
    <mergeCell ref="J20:L20"/>
    <mergeCell ref="M5:O5"/>
    <mergeCell ref="M11:O11"/>
    <mergeCell ref="M14:O14"/>
    <mergeCell ref="M17:O17"/>
    <mergeCell ref="M20:O20"/>
    <mergeCell ref="J8:O10"/>
    <mergeCell ref="G20:I20"/>
    <mergeCell ref="D4:I4"/>
    <mergeCell ref="J5:L5"/>
    <mergeCell ref="J11:L11"/>
    <mergeCell ref="J14:L14"/>
    <mergeCell ref="J17:L17"/>
    <mergeCell ref="AV20:AV22"/>
    <mergeCell ref="D8:F8"/>
    <mergeCell ref="D11:F11"/>
    <mergeCell ref="D14:F14"/>
    <mergeCell ref="D17:F17"/>
    <mergeCell ref="D20:F20"/>
    <mergeCell ref="G8:I8"/>
    <mergeCell ref="AN20:AP20"/>
    <mergeCell ref="G11:I11"/>
    <mergeCell ref="G14:I14"/>
    <mergeCell ref="AT14:AT16"/>
    <mergeCell ref="AU14:AU16"/>
    <mergeCell ref="AT11:AT13"/>
    <mergeCell ref="AU11:AU13"/>
    <mergeCell ref="AT20:AT22"/>
    <mergeCell ref="AU20:AU22"/>
    <mergeCell ref="B20:B22"/>
    <mergeCell ref="C20:C22"/>
    <mergeCell ref="AN17:AP17"/>
    <mergeCell ref="AQ17:AQ19"/>
    <mergeCell ref="AR17:AR19"/>
    <mergeCell ref="AS17:AS19"/>
    <mergeCell ref="AQ20:AQ22"/>
    <mergeCell ref="AR20:AR22"/>
    <mergeCell ref="AS20:AS22"/>
    <mergeCell ref="G17:I17"/>
    <mergeCell ref="AV14:AV16"/>
    <mergeCell ref="B17:B19"/>
    <mergeCell ref="C17:C19"/>
    <mergeCell ref="AN14:AP14"/>
    <mergeCell ref="AQ14:AQ16"/>
    <mergeCell ref="AR14:AR16"/>
    <mergeCell ref="AS14:AS16"/>
    <mergeCell ref="AV17:AV19"/>
    <mergeCell ref="AT17:AT19"/>
    <mergeCell ref="AU17:AU19"/>
    <mergeCell ref="B14:B16"/>
    <mergeCell ref="C14:C16"/>
    <mergeCell ref="AN11:AP11"/>
    <mergeCell ref="AQ11:AQ13"/>
    <mergeCell ref="AR11:AR13"/>
    <mergeCell ref="AS11:AS13"/>
    <mergeCell ref="S14:U14"/>
    <mergeCell ref="V14:AA16"/>
    <mergeCell ref="AU8:AU10"/>
    <mergeCell ref="AV8:AV10"/>
    <mergeCell ref="B11:B13"/>
    <mergeCell ref="C11:C13"/>
    <mergeCell ref="AN8:AP8"/>
    <mergeCell ref="AQ8:AQ10"/>
    <mergeCell ref="AR8:AR10"/>
    <mergeCell ref="AS8:AS10"/>
    <mergeCell ref="AV11:AV13"/>
    <mergeCell ref="S8:U8"/>
    <mergeCell ref="AT5:AT7"/>
    <mergeCell ref="AU5:AU7"/>
    <mergeCell ref="AV5:AV7"/>
    <mergeCell ref="B8:B10"/>
    <mergeCell ref="C8:C10"/>
    <mergeCell ref="AN5:AP5"/>
    <mergeCell ref="AQ5:AQ7"/>
    <mergeCell ref="AR5:AR7"/>
    <mergeCell ref="AS5:AS7"/>
    <mergeCell ref="AT8:AT10"/>
    <mergeCell ref="AN4:AP4"/>
    <mergeCell ref="B5:B7"/>
    <mergeCell ref="C5:C7"/>
    <mergeCell ref="B4:C4"/>
    <mergeCell ref="J4:O4"/>
    <mergeCell ref="P4:U4"/>
    <mergeCell ref="D5:I7"/>
    <mergeCell ref="S5:U5"/>
    <mergeCell ref="V5:X5"/>
    <mergeCell ref="AK5:AM5"/>
  </mergeCells>
  <printOptions horizontalCentered="1" verticalCentered="1"/>
  <pageMargins left="0.35433070866141736" right="0" top="0.1968503937007874" bottom="0" header="0.11811023622047245" footer="0.11811023622047245"/>
  <pageSetup horizontalDpi="300" verticalDpi="300" orientation="landscape" paperSize="9" scale="68" r:id="rId2"/>
  <colBreaks count="1" manualBreakCount="1">
    <brk id="47" max="2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5"/>
  <cols>
    <col min="4" max="5" width="9.00390625" style="13" customWidth="1"/>
    <col min="6" max="7" width="9.00390625" style="14" customWidth="1"/>
    <col min="8" max="10" width="9.00390625" style="15" customWidth="1"/>
    <col min="11" max="11" width="9.00390625" style="14" customWidth="1"/>
    <col min="12" max="19" width="9.00390625" style="1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H7015-006</dc:creator>
  <cp:keywords/>
  <dc:description/>
  <cp:lastModifiedBy>FJ-USER</cp:lastModifiedBy>
  <cp:lastPrinted>2014-01-21T23:01:22Z</cp:lastPrinted>
  <dcterms:created xsi:type="dcterms:W3CDTF">2010-05-12T09:30:18Z</dcterms:created>
  <dcterms:modified xsi:type="dcterms:W3CDTF">2014-01-22T22:53:47Z</dcterms:modified>
  <cp:category/>
  <cp:version/>
  <cp:contentType/>
  <cp:contentStatus/>
</cp:coreProperties>
</file>