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15" windowWidth="14430" windowHeight="11730" activeTab="1"/>
  </bookViews>
  <sheets>
    <sheet name="2015予定" sheetId="6" r:id="rId1"/>
    <sheet name="2015対戦表" sheetId="7" r:id="rId2"/>
    <sheet name="ＭＶＰ" sheetId="8" r:id="rId3"/>
    <sheet name="警告・退場" sheetId="9" r:id="rId4"/>
    <sheet name="Sheet1" sheetId="10" r:id="rId5"/>
  </sheets>
  <definedNames>
    <definedName name="_xlnm.Print_Area" localSheetId="0">'2015予定'!$A$1:$AG$29</definedName>
  </definedNames>
  <calcPr calcId="145621"/>
</workbook>
</file>

<file path=xl/calcChain.xml><?xml version="1.0" encoding="utf-8"?>
<calcChain xmlns="http://schemas.openxmlformats.org/spreadsheetml/2006/main">
  <c r="BL13" i="7" l="1"/>
  <c r="BL28" i="7" l="1"/>
  <c r="BL25" i="7"/>
  <c r="BL22" i="7"/>
  <c r="BL19" i="7"/>
  <c r="BL16" i="7"/>
  <c r="BL4" i="7"/>
  <c r="BL10" i="7"/>
  <c r="BL7" i="7"/>
  <c r="E127" i="9" l="1"/>
  <c r="E63" i="8" l="1"/>
  <c r="E62" i="8"/>
  <c r="E132" i="9" l="1"/>
  <c r="E131" i="9"/>
  <c r="E130" i="9"/>
  <c r="E129" i="9"/>
  <c r="E128" i="9"/>
  <c r="C127" i="9"/>
  <c r="E126" i="9"/>
  <c r="E125" i="9"/>
  <c r="E124" i="9"/>
  <c r="E123" i="9"/>
  <c r="E122" i="9"/>
  <c r="E121" i="9"/>
  <c r="E120" i="9"/>
  <c r="E119" i="9"/>
  <c r="E118" i="9"/>
  <c r="C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C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C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C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C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C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C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C9" i="9"/>
  <c r="E8" i="9"/>
  <c r="E7" i="9"/>
  <c r="E6" i="9"/>
  <c r="D140" i="8"/>
  <c r="D137" i="8"/>
  <c r="T136" i="8"/>
  <c r="S136" i="8"/>
  <c r="R136" i="8"/>
  <c r="P136" i="8"/>
  <c r="O136" i="8"/>
  <c r="N136" i="8"/>
  <c r="M136" i="8"/>
  <c r="L136" i="8"/>
  <c r="K136" i="8"/>
  <c r="J136" i="8"/>
  <c r="I136" i="8"/>
  <c r="H136" i="8"/>
  <c r="G136" i="8"/>
  <c r="F136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C117" i="8"/>
  <c r="E116" i="8"/>
  <c r="E115" i="8"/>
  <c r="E114" i="8"/>
  <c r="E113" i="8"/>
  <c r="E112" i="8"/>
  <c r="E111" i="8"/>
  <c r="E110" i="8"/>
  <c r="E109" i="8"/>
  <c r="E108" i="8"/>
  <c r="E107" i="8"/>
  <c r="E106" i="8"/>
  <c r="E103" i="8"/>
  <c r="C105" i="8"/>
  <c r="E102" i="8"/>
  <c r="E105" i="8"/>
  <c r="E104" i="8"/>
  <c r="E101" i="8"/>
  <c r="E100" i="8"/>
  <c r="E99" i="8"/>
  <c r="E98" i="8"/>
  <c r="E97" i="8"/>
  <c r="E96" i="8"/>
  <c r="E95" i="8"/>
  <c r="E94" i="8"/>
  <c r="E93" i="8"/>
  <c r="E92" i="8"/>
  <c r="C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C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1" i="8"/>
  <c r="E60" i="8"/>
  <c r="E59" i="8"/>
  <c r="C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C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C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C8" i="8"/>
  <c r="E7" i="8"/>
  <c r="E6" i="8"/>
  <c r="E5" i="8"/>
  <c r="C133" i="8" l="1"/>
  <c r="E136" i="8"/>
  <c r="D141" i="8"/>
  <c r="D29" i="7"/>
  <c r="BM28" i="7"/>
  <c r="BK28" i="7"/>
  <c r="D26" i="7"/>
  <c r="BM25" i="7"/>
  <c r="BK25" i="7"/>
  <c r="D23" i="7"/>
  <c r="BM22" i="7"/>
  <c r="BK22" i="7"/>
  <c r="D20" i="7"/>
  <c r="BM19" i="7"/>
  <c r="BK19" i="7"/>
  <c r="D17" i="7"/>
  <c r="BM16" i="7"/>
  <c r="BK16" i="7"/>
  <c r="D14" i="7"/>
  <c r="BM13" i="7"/>
  <c r="BK13" i="7"/>
  <c r="D11" i="7"/>
  <c r="BM10" i="7"/>
  <c r="BK10" i="7"/>
  <c r="D8" i="7"/>
  <c r="BM7" i="7"/>
  <c r="BK7" i="7"/>
  <c r="D5" i="7"/>
  <c r="BM4" i="7"/>
  <c r="BK4" i="7"/>
  <c r="BN28" i="7" l="1"/>
  <c r="BP28" i="7" s="1"/>
  <c r="BN4" i="7"/>
  <c r="BP4" i="7" s="1"/>
  <c r="BN10" i="7"/>
  <c r="BP10" i="7" s="1"/>
  <c r="BN19" i="7"/>
  <c r="BP19" i="7" s="1"/>
  <c r="BN22" i="7"/>
  <c r="BP22" i="7" s="1"/>
  <c r="BN13" i="7"/>
  <c r="BP13" i="7" s="1"/>
  <c r="BN16" i="7"/>
  <c r="BP16" i="7" s="1"/>
  <c r="BN25" i="7"/>
  <c r="BP25" i="7" s="1"/>
  <c r="BN7" i="7"/>
  <c r="BP7" i="7" s="1"/>
  <c r="BO25" i="7" l="1"/>
  <c r="BO22" i="7"/>
  <c r="BO7" i="7"/>
  <c r="BO19" i="7"/>
  <c r="BO13" i="7"/>
  <c r="BO10" i="7"/>
  <c r="BO4" i="7"/>
  <c r="BO28" i="7"/>
  <c r="BO16" i="7"/>
</calcChain>
</file>

<file path=xl/sharedStrings.xml><?xml version="1.0" encoding="utf-8"?>
<sst xmlns="http://schemas.openxmlformats.org/spreadsheetml/2006/main" count="874" uniqueCount="258">
  <si>
    <t>日　程</t>
    <rPh sb="0" eb="1">
      <t>ヒ</t>
    </rPh>
    <rPh sb="2" eb="3">
      <t>ホド</t>
    </rPh>
    <phoneticPr fontId="2"/>
  </si>
  <si>
    <t>会　場</t>
    <rPh sb="0" eb="1">
      <t>カイ</t>
    </rPh>
    <rPh sb="2" eb="3">
      <t>バ</t>
    </rPh>
    <phoneticPr fontId="2"/>
  </si>
  <si>
    <t>第1試合</t>
    <rPh sb="0" eb="1">
      <t>ダイ</t>
    </rPh>
    <rPh sb="2" eb="4">
      <t>シアイ</t>
    </rPh>
    <phoneticPr fontId="2"/>
  </si>
  <si>
    <t>第2試合</t>
    <rPh sb="0" eb="1">
      <t>ダイ</t>
    </rPh>
    <rPh sb="2" eb="4">
      <t>シアイ</t>
    </rPh>
    <phoneticPr fontId="2"/>
  </si>
  <si>
    <t>第３試合</t>
    <rPh sb="0" eb="1">
      <t>ダイ</t>
    </rPh>
    <rPh sb="2" eb="4">
      <t>シアイ</t>
    </rPh>
    <phoneticPr fontId="2"/>
  </si>
  <si>
    <t>第４試合</t>
    <rPh sb="0" eb="1">
      <t>ダイ</t>
    </rPh>
    <rPh sb="2" eb="4">
      <t>シアイ</t>
    </rPh>
    <phoneticPr fontId="2"/>
  </si>
  <si>
    <t>審判</t>
    <rPh sb="0" eb="2">
      <t>シンパン</t>
    </rPh>
    <phoneticPr fontId="2"/>
  </si>
  <si>
    <t>北羽鳥</t>
    <rPh sb="0" eb="1">
      <t>キタ</t>
    </rPh>
    <rPh sb="1" eb="3">
      <t>ハトリ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</si>
  <si>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</si>
  <si>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</si>
  <si>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下総グランド</t>
    <rPh sb="0" eb="2">
      <t>シモフサ</t>
    </rPh>
    <phoneticPr fontId="2"/>
  </si>
  <si>
    <t>９/２０：成田ケーブルＴＶ杯四十雀サッカー大会</t>
    <rPh sb="5" eb="7">
      <t>ナリタ</t>
    </rPh>
    <rPh sb="13" eb="14">
      <t>ハイ</t>
    </rPh>
    <phoneticPr fontId="2"/>
  </si>
  <si>
    <t>栄グランド(新)</t>
    <rPh sb="0" eb="1">
      <t>サカエ</t>
    </rPh>
    <rPh sb="6" eb="7">
      <t>シン</t>
    </rPh>
    <phoneticPr fontId="2"/>
  </si>
  <si>
    <t>栄グランド(メイン)</t>
    <rPh sb="0" eb="1">
      <t>サカエ</t>
    </rPh>
    <phoneticPr fontId="2"/>
  </si>
  <si>
    <t>佐倉</t>
    <rPh sb="0" eb="2">
      <t>サクラ</t>
    </rPh>
    <phoneticPr fontId="2"/>
  </si>
  <si>
    <t>大栄</t>
    <rPh sb="0" eb="2">
      <t>タイエイ</t>
    </rPh>
    <phoneticPr fontId="2"/>
  </si>
  <si>
    <t>日吉台</t>
    <rPh sb="0" eb="3">
      <t>ヒヨシダイ</t>
    </rPh>
    <phoneticPr fontId="2"/>
  </si>
  <si>
    <t>栄　- NK</t>
    <rPh sb="0" eb="1">
      <t>サカエ</t>
    </rPh>
    <phoneticPr fontId="2"/>
  </si>
  <si>
    <t>栄 - 公</t>
    <rPh sb="0" eb="1">
      <t>サカエ</t>
    </rPh>
    <rPh sb="4" eb="5">
      <t>コウ</t>
    </rPh>
    <phoneticPr fontId="2"/>
  </si>
  <si>
    <t>栄</t>
    <rPh sb="0" eb="1">
      <t>サカエ</t>
    </rPh>
    <phoneticPr fontId="2"/>
  </si>
  <si>
    <t>前期</t>
    <rPh sb="0" eb="1">
      <t>ゼン</t>
    </rPh>
    <rPh sb="1" eb="2">
      <t>キ</t>
    </rPh>
    <phoneticPr fontId="2"/>
  </si>
  <si>
    <t>NK</t>
    <phoneticPr fontId="2"/>
  </si>
  <si>
    <t>NSSS</t>
    <phoneticPr fontId="2"/>
  </si>
  <si>
    <t>三里塚</t>
    <rPh sb="0" eb="2">
      <t>サンリ</t>
    </rPh>
    <rPh sb="2" eb="3">
      <t>ツカ</t>
    </rPh>
    <phoneticPr fontId="2"/>
  </si>
  <si>
    <t>日吉台</t>
    <rPh sb="0" eb="2">
      <t>ヒヨシ</t>
    </rPh>
    <rPh sb="2" eb="3">
      <t>ダイ</t>
    </rPh>
    <phoneticPr fontId="2"/>
  </si>
  <si>
    <t>酒々井</t>
    <rPh sb="0" eb="3">
      <t>シスイ</t>
    </rPh>
    <phoneticPr fontId="2"/>
  </si>
  <si>
    <t>公津</t>
    <rPh sb="0" eb="1">
      <t>コウ</t>
    </rPh>
    <rPh sb="1" eb="2">
      <t>ツ</t>
    </rPh>
    <phoneticPr fontId="2"/>
  </si>
  <si>
    <t>勝点</t>
    <rPh sb="0" eb="1">
      <t>カ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</si>
  <si>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</si>
  <si>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</si>
  <si>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トクシッテン</t>
    </rPh>
    <phoneticPr fontId="2"/>
  </si>
  <si>
    <t>暫定順位</t>
    <rPh sb="0" eb="2">
      <t>ザンテイ</t>
    </rPh>
    <rPh sb="2" eb="4">
      <t>ジュンイ</t>
    </rPh>
    <phoneticPr fontId="2"/>
  </si>
  <si>
    <t>LEGAME佐倉</t>
    <rPh sb="6" eb="8">
      <t>サクラ</t>
    </rPh>
    <phoneticPr fontId="2"/>
  </si>
  <si>
    <t>栄ＲＦＣ</t>
    <rPh sb="0" eb="1">
      <t>サカエ</t>
    </rPh>
    <phoneticPr fontId="2"/>
  </si>
  <si>
    <t>成田ｷｯｶｰｽﾞ</t>
    <rPh sb="0" eb="2">
      <t>ナリタ</t>
    </rPh>
    <phoneticPr fontId="2"/>
  </si>
  <si>
    <t>成田SSS</t>
    <rPh sb="0" eb="2">
      <t>ナリタ</t>
    </rPh>
    <phoneticPr fontId="2"/>
  </si>
  <si>
    <t>公津ＦＣ</t>
    <rPh sb="0" eb="1">
      <t>コウ</t>
    </rPh>
    <rPh sb="1" eb="2">
      <t>ツ</t>
    </rPh>
    <phoneticPr fontId="2"/>
  </si>
  <si>
    <t>大栄ＦＣ</t>
    <rPh sb="0" eb="2">
      <t>タイエイ</t>
    </rPh>
    <phoneticPr fontId="2"/>
  </si>
  <si>
    <t>4/26下総</t>
    <rPh sb="4" eb="6">
      <t>シモウサ</t>
    </rPh>
    <phoneticPr fontId="2"/>
  </si>
  <si>
    <t>4/26栄</t>
    <rPh sb="4" eb="5">
      <t>サカエ</t>
    </rPh>
    <phoneticPr fontId="2"/>
  </si>
  <si>
    <t>酒 - NK</t>
    <rPh sb="0" eb="1">
      <t>サケ</t>
    </rPh>
    <phoneticPr fontId="2"/>
  </si>
  <si>
    <t>佐　-　日</t>
    <rPh sb="0" eb="1">
      <t>サ</t>
    </rPh>
    <rPh sb="4" eb="5">
      <t>ヒ</t>
    </rPh>
    <phoneticPr fontId="2"/>
  </si>
  <si>
    <t>佐　-　大</t>
    <rPh sb="0" eb="1">
      <t>サ</t>
    </rPh>
    <rPh sb="4" eb="5">
      <t>オオ</t>
    </rPh>
    <phoneticPr fontId="2"/>
  </si>
  <si>
    <t>SSS - 日</t>
    <rPh sb="6" eb="7">
      <t>ヒ</t>
    </rPh>
    <phoneticPr fontId="2"/>
  </si>
  <si>
    <t>SSS - 大</t>
    <rPh sb="6" eb="7">
      <t>ダイ</t>
    </rPh>
    <phoneticPr fontId="2"/>
  </si>
  <si>
    <t>酒  - 公</t>
    <rPh sb="0" eb="1">
      <t>サケ</t>
    </rPh>
    <rPh sb="5" eb="6">
      <t>コウ</t>
    </rPh>
    <phoneticPr fontId="2"/>
  </si>
  <si>
    <t>平成27年度　千葉ガス杯　成田四十雀サッカーリーグ　対戦表</t>
    <rPh sb="0" eb="2">
      <t>ヘイセイ</t>
    </rPh>
    <rPh sb="4" eb="5">
      <t>ネン</t>
    </rPh>
    <rPh sb="5" eb="6">
      <t>ド</t>
    </rPh>
    <rPh sb="7" eb="9">
      <t>チバ</t>
    </rPh>
    <rPh sb="11" eb="12">
      <t>ハイ</t>
    </rPh>
    <rPh sb="13" eb="15">
      <t>ナリタ</t>
    </rPh>
    <rPh sb="15" eb="18">
      <t>シジュウカラ</t>
    </rPh>
    <rPh sb="26" eb="28">
      <t>タイセン</t>
    </rPh>
    <rPh sb="28" eb="29">
      <t>ヒョウ</t>
    </rPh>
    <phoneticPr fontId="2"/>
  </si>
  <si>
    <t>日</t>
    <rPh sb="0" eb="1">
      <t>ヒ</t>
    </rPh>
    <phoneticPr fontId="2"/>
  </si>
  <si>
    <t>酒</t>
    <rPh sb="0" eb="1">
      <t>サケ</t>
    </rPh>
    <phoneticPr fontId="2"/>
  </si>
  <si>
    <t>日吉台</t>
    <rPh sb="0" eb="2">
      <t>ヒヨシダイ</t>
    </rPh>
    <phoneticPr fontId="2"/>
  </si>
  <si>
    <t>酒々井</t>
    <rPh sb="0" eb="2">
      <t>シスイ</t>
    </rPh>
    <phoneticPr fontId="2"/>
  </si>
  <si>
    <t>三里塚</t>
    <rPh sb="0" eb="2">
      <t>サンリヅカ</t>
    </rPh>
    <phoneticPr fontId="2"/>
  </si>
  <si>
    <t>9/13下総</t>
    <rPh sb="4" eb="6">
      <t>シモウサ</t>
    </rPh>
    <phoneticPr fontId="2"/>
  </si>
  <si>
    <t>公</t>
    <rPh sb="0" eb="1">
      <t>コウ</t>
    </rPh>
    <phoneticPr fontId="2"/>
  </si>
  <si>
    <t>三</t>
    <rPh sb="0" eb="1">
      <t>サン</t>
    </rPh>
    <phoneticPr fontId="2"/>
  </si>
  <si>
    <t>佐</t>
    <rPh sb="0" eb="1">
      <t>サ</t>
    </rPh>
    <phoneticPr fontId="2"/>
  </si>
  <si>
    <t>佐倉</t>
    <rPh sb="0" eb="1">
      <t>サクラ</t>
    </rPh>
    <phoneticPr fontId="2"/>
  </si>
  <si>
    <t>公津</t>
    <rPh sb="0" eb="1">
      <t>コウヅ</t>
    </rPh>
    <phoneticPr fontId="2"/>
  </si>
  <si>
    <t>大</t>
    <rPh sb="0" eb="1">
      <t>ダイ</t>
    </rPh>
    <phoneticPr fontId="2"/>
  </si>
  <si>
    <t>8/2栄</t>
    <rPh sb="3" eb="4">
      <t>サカエ</t>
    </rPh>
    <phoneticPr fontId="2"/>
  </si>
  <si>
    <t>8/2下総</t>
    <rPh sb="3" eb="5">
      <t>シモウサ</t>
    </rPh>
    <phoneticPr fontId="2"/>
  </si>
  <si>
    <t>6/7下総</t>
    <rPh sb="3" eb="5">
      <t>シモウサ</t>
    </rPh>
    <phoneticPr fontId="2"/>
  </si>
  <si>
    <t>6/7栄</t>
    <rPh sb="3" eb="4">
      <t>サカエ</t>
    </rPh>
    <phoneticPr fontId="2"/>
  </si>
  <si>
    <t>大栄</t>
    <rPh sb="0" eb="1">
      <t>ダイエイ</t>
    </rPh>
    <phoneticPr fontId="2"/>
  </si>
  <si>
    <t>○</t>
    <phoneticPr fontId="2"/>
  </si>
  <si>
    <t>○</t>
    <phoneticPr fontId="2"/>
  </si>
  <si>
    <t>○</t>
    <phoneticPr fontId="2"/>
  </si>
  <si>
    <t>●</t>
    <phoneticPr fontId="2"/>
  </si>
  <si>
    <t>△</t>
    <phoneticPr fontId="2"/>
  </si>
  <si>
    <t>合計が同点の場合は年長者とする。</t>
    <rPh sb="0" eb="2">
      <t>ゴウケイ</t>
    </rPh>
    <rPh sb="3" eb="5">
      <t>ドウテン</t>
    </rPh>
    <rPh sb="6" eb="8">
      <t>バアイ</t>
    </rPh>
    <rPh sb="9" eb="12">
      <t>ネンチョウシャ</t>
    </rPh>
    <phoneticPr fontId="2"/>
  </si>
  <si>
    <t>チーム名</t>
    <rPh sb="3" eb="4">
      <t>メイ</t>
    </rPh>
    <phoneticPr fontId="2"/>
  </si>
  <si>
    <t>MVP 氏名</t>
    <rPh sb="4" eb="6">
      <t>シメイ</t>
    </rPh>
    <phoneticPr fontId="2"/>
  </si>
  <si>
    <t>合計得点</t>
    <rPh sb="0" eb="2">
      <t>ゴウケイ</t>
    </rPh>
    <rPh sb="2" eb="4">
      <t>トクテン</t>
    </rPh>
    <phoneticPr fontId="2"/>
  </si>
  <si>
    <t>第１節</t>
    <rPh sb="0" eb="1">
      <t>ダイ</t>
    </rPh>
    <rPh sb="2" eb="3">
      <t>セツ</t>
    </rPh>
    <phoneticPr fontId="2"/>
  </si>
  <si>
    <t>第２節</t>
    <rPh sb="0" eb="1">
      <t>ダイ</t>
    </rPh>
    <rPh sb="2" eb="3">
      <t>セツ</t>
    </rPh>
    <phoneticPr fontId="2"/>
  </si>
  <si>
    <t>第３節</t>
    <rPh sb="0" eb="1">
      <t>ダイ</t>
    </rPh>
    <rPh sb="2" eb="3">
      <t>セツ</t>
    </rPh>
    <phoneticPr fontId="2"/>
  </si>
  <si>
    <t>第４節</t>
    <rPh sb="0" eb="1">
      <t>ダイ</t>
    </rPh>
    <rPh sb="2" eb="3">
      <t>セツ</t>
    </rPh>
    <phoneticPr fontId="2"/>
  </si>
  <si>
    <t>第５節</t>
    <rPh sb="0" eb="1">
      <t>ダイ</t>
    </rPh>
    <rPh sb="2" eb="3">
      <t>セツ</t>
    </rPh>
    <phoneticPr fontId="2"/>
  </si>
  <si>
    <t>第６節</t>
    <rPh sb="0" eb="1">
      <t>ダイ</t>
    </rPh>
    <rPh sb="2" eb="3">
      <t>セツ</t>
    </rPh>
    <phoneticPr fontId="2"/>
  </si>
  <si>
    <t>第７節</t>
    <rPh sb="0" eb="1">
      <t>ダイ</t>
    </rPh>
    <rPh sb="2" eb="3">
      <t>セツ</t>
    </rPh>
    <phoneticPr fontId="2"/>
  </si>
  <si>
    <t>第８節</t>
    <rPh sb="0" eb="1">
      <t>ダイ</t>
    </rPh>
    <rPh sb="2" eb="3">
      <t>セツ</t>
    </rPh>
    <phoneticPr fontId="2"/>
  </si>
  <si>
    <t>第９節</t>
    <rPh sb="0" eb="1">
      <t>ダイ</t>
    </rPh>
    <rPh sb="2" eb="3">
      <t>セツ</t>
    </rPh>
    <phoneticPr fontId="2"/>
  </si>
  <si>
    <t>第１０節</t>
    <rPh sb="0" eb="1">
      <t>ダイ</t>
    </rPh>
    <rPh sb="3" eb="4">
      <t>セツ</t>
    </rPh>
    <phoneticPr fontId="2"/>
  </si>
  <si>
    <t>四十雀</t>
    <rPh sb="0" eb="3">
      <t>シジュウカラ</t>
    </rPh>
    <phoneticPr fontId="2"/>
  </si>
  <si>
    <t>不戦敗数</t>
    <rPh sb="0" eb="2">
      <t>フセン</t>
    </rPh>
    <rPh sb="2" eb="3">
      <t>ハイ</t>
    </rPh>
    <rPh sb="3" eb="4">
      <t>スウ</t>
    </rPh>
    <phoneticPr fontId="2"/>
  </si>
  <si>
    <t>日吉台ＳＣ</t>
    <rPh sb="0" eb="2">
      <t>ヒヨシ</t>
    </rPh>
    <rPh sb="2" eb="3">
      <t>ダイ</t>
    </rPh>
    <phoneticPr fontId="2"/>
  </si>
  <si>
    <t>酒々井ＦＣ</t>
    <rPh sb="0" eb="3">
      <t>シスイ</t>
    </rPh>
    <phoneticPr fontId="2"/>
  </si>
  <si>
    <t>栄レインボー</t>
    <rPh sb="0" eb="1">
      <t>サカエ</t>
    </rPh>
    <phoneticPr fontId="2"/>
  </si>
  <si>
    <t>成田ＳＳＳ</t>
    <rPh sb="0" eb="2">
      <t>ナリタ</t>
    </rPh>
    <phoneticPr fontId="2"/>
  </si>
  <si>
    <t>三里塚ＦＣ</t>
    <rPh sb="0" eb="2">
      <t>サンリ</t>
    </rPh>
    <rPh sb="2" eb="3">
      <t>ツカ</t>
    </rPh>
    <phoneticPr fontId="2"/>
  </si>
  <si>
    <t>最多　ＭＶＰ</t>
    <rPh sb="0" eb="2">
      <t>サイタ</t>
    </rPh>
    <phoneticPr fontId="2"/>
  </si>
  <si>
    <t>得点累計</t>
    <rPh sb="0" eb="2">
      <t>トクテン</t>
    </rPh>
    <rPh sb="2" eb="4">
      <t>ルイケイ</t>
    </rPh>
    <phoneticPr fontId="2"/>
  </si>
  <si>
    <t>但し、不戦勝による得点</t>
    <rPh sb="0" eb="1">
      <t>タダ</t>
    </rPh>
    <rPh sb="3" eb="6">
      <t>フセンショウ</t>
    </rPh>
    <rPh sb="9" eb="11">
      <t>トクテン</t>
    </rPh>
    <phoneticPr fontId="2"/>
  </si>
  <si>
    <t>得点による合計</t>
    <rPh sb="0" eb="2">
      <t>トクテン</t>
    </rPh>
    <rPh sb="5" eb="7">
      <t>ゴウケイ</t>
    </rPh>
    <phoneticPr fontId="2"/>
  </si>
  <si>
    <t>２５年度　　四十雀　リーグ戦</t>
    <rPh sb="2" eb="4">
      <t>ネンド</t>
    </rPh>
    <rPh sb="6" eb="9">
      <t>シジュウカラ</t>
    </rPh>
    <rPh sb="13" eb="14">
      <t>セン</t>
    </rPh>
    <phoneticPr fontId="2"/>
  </si>
  <si>
    <t>順位</t>
    <rPh sb="0" eb="2">
      <t>ジュンイ</t>
    </rPh>
    <phoneticPr fontId="2"/>
  </si>
  <si>
    <t>　　　＜不戦勝詳細＞</t>
    <rPh sb="4" eb="7">
      <t>フセンショウ</t>
    </rPh>
    <rPh sb="7" eb="9">
      <t>ショウサイ</t>
    </rPh>
    <phoneticPr fontId="2"/>
  </si>
  <si>
    <t>試合数</t>
    <rPh sb="0" eb="2">
      <t>シアイ</t>
    </rPh>
    <rPh sb="2" eb="3">
      <t>スウ</t>
    </rPh>
    <phoneticPr fontId="2"/>
  </si>
  <si>
    <t>節数</t>
    <rPh sb="0" eb="1">
      <t>セツ</t>
    </rPh>
    <rPh sb="1" eb="2">
      <t>スウ</t>
    </rPh>
    <phoneticPr fontId="2"/>
  </si>
  <si>
    <t>月　日</t>
    <rPh sb="0" eb="1">
      <t>ツキ</t>
    </rPh>
    <rPh sb="2" eb="3">
      <t>ヒ</t>
    </rPh>
    <phoneticPr fontId="2"/>
  </si>
  <si>
    <t>ＭＶＰ</t>
    <phoneticPr fontId="2"/>
  </si>
  <si>
    <t>点数</t>
    <rPh sb="0" eb="2">
      <t>テンスウ</t>
    </rPh>
    <phoneticPr fontId="2"/>
  </si>
  <si>
    <t>清川</t>
    <rPh sb="0" eb="2">
      <t>キヨカワ</t>
    </rPh>
    <phoneticPr fontId="2"/>
  </si>
  <si>
    <t>小林</t>
    <rPh sb="0" eb="2">
      <t>コバヤシ</t>
    </rPh>
    <phoneticPr fontId="2"/>
  </si>
  <si>
    <t>鈴木徹也</t>
    <rPh sb="0" eb="2">
      <t>スズキ</t>
    </rPh>
    <rPh sb="2" eb="4">
      <t>テツヤ</t>
    </rPh>
    <phoneticPr fontId="2"/>
  </si>
  <si>
    <t>石渡</t>
    <rPh sb="0" eb="2">
      <t>イシワタ</t>
    </rPh>
    <phoneticPr fontId="2"/>
  </si>
  <si>
    <t>畑村</t>
    <rPh sb="0" eb="2">
      <t>ハタムラ</t>
    </rPh>
    <phoneticPr fontId="2"/>
  </si>
  <si>
    <t>米田</t>
    <rPh sb="0" eb="2">
      <t>ヨネダ</t>
    </rPh>
    <phoneticPr fontId="2"/>
  </si>
  <si>
    <t>石毛</t>
    <rPh sb="0" eb="2">
      <t>イシゲ</t>
    </rPh>
    <phoneticPr fontId="2"/>
  </si>
  <si>
    <t>川畑</t>
    <rPh sb="0" eb="2">
      <t>カワバタ</t>
    </rPh>
    <phoneticPr fontId="2"/>
  </si>
  <si>
    <t>宮本</t>
    <rPh sb="0" eb="2">
      <t>ミヤモト</t>
    </rPh>
    <phoneticPr fontId="2"/>
  </si>
  <si>
    <t>山田</t>
    <rPh sb="0" eb="2">
      <t>ヤマダ</t>
    </rPh>
    <phoneticPr fontId="2"/>
  </si>
  <si>
    <t>大川</t>
    <rPh sb="0" eb="2">
      <t>オオカワ</t>
    </rPh>
    <phoneticPr fontId="2"/>
  </si>
  <si>
    <t>高石</t>
    <rPh sb="0" eb="2">
      <t>タカイシ</t>
    </rPh>
    <phoneticPr fontId="2"/>
  </si>
  <si>
    <t>椎名</t>
    <rPh sb="0" eb="2">
      <t>シイナ</t>
    </rPh>
    <phoneticPr fontId="2"/>
  </si>
  <si>
    <t>池谷</t>
    <rPh sb="0" eb="2">
      <t>イケヤ</t>
    </rPh>
    <phoneticPr fontId="2"/>
  </si>
  <si>
    <t>警告・退場 氏名</t>
    <rPh sb="0" eb="2">
      <t>ケイコク</t>
    </rPh>
    <rPh sb="3" eb="5">
      <t>タイジョウ</t>
    </rPh>
    <rPh sb="6" eb="8">
      <t>シメイ</t>
    </rPh>
    <phoneticPr fontId="2"/>
  </si>
  <si>
    <t>第１１節</t>
    <rPh sb="0" eb="1">
      <t>ダイ</t>
    </rPh>
    <rPh sb="3" eb="4">
      <t>セツ</t>
    </rPh>
    <phoneticPr fontId="2"/>
  </si>
  <si>
    <t>14　藤田</t>
    <rPh sb="3" eb="5">
      <t>フジタ</t>
    </rPh>
    <phoneticPr fontId="2"/>
  </si>
  <si>
    <t>10/18栄</t>
    <rPh sb="5" eb="6">
      <t>サカエ</t>
    </rPh>
    <phoneticPr fontId="2"/>
  </si>
  <si>
    <t>10/25栄</t>
    <rPh sb="5" eb="6">
      <t>サカエ</t>
    </rPh>
    <phoneticPr fontId="2"/>
  </si>
  <si>
    <t>10/25下総</t>
    <rPh sb="5" eb="7">
      <t>シモウサ</t>
    </rPh>
    <phoneticPr fontId="2"/>
  </si>
  <si>
    <t>○</t>
    <phoneticPr fontId="2"/>
  </si>
  <si>
    <t>△</t>
    <phoneticPr fontId="2"/>
  </si>
  <si>
    <t>日吉台</t>
    <rPh sb="0" eb="1">
      <t>ヒヨシダイ</t>
    </rPh>
    <phoneticPr fontId="2"/>
  </si>
  <si>
    <t>三里塚</t>
    <rPh sb="0" eb="1">
      <t>サンリ</t>
    </rPh>
    <rPh sb="1" eb="2">
      <t>ヅカ</t>
    </rPh>
    <phoneticPr fontId="2"/>
  </si>
  <si>
    <t>石橋</t>
    <rPh sb="0" eb="2">
      <t>イシバシ</t>
    </rPh>
    <phoneticPr fontId="2"/>
  </si>
  <si>
    <t>原</t>
    <rPh sb="0" eb="1">
      <t>ハラ</t>
    </rPh>
    <phoneticPr fontId="2"/>
  </si>
  <si>
    <t>金澤</t>
    <rPh sb="0" eb="2">
      <t>カナザワ</t>
    </rPh>
    <phoneticPr fontId="2"/>
  </si>
  <si>
    <t>藤倉</t>
    <rPh sb="0" eb="2">
      <t>フジクラ</t>
    </rPh>
    <phoneticPr fontId="2"/>
  </si>
  <si>
    <t>小沢</t>
    <rPh sb="0" eb="2">
      <t>オザワ</t>
    </rPh>
    <phoneticPr fontId="2"/>
  </si>
  <si>
    <t>佐藤</t>
    <rPh sb="0" eb="2">
      <t>サトウ</t>
    </rPh>
    <phoneticPr fontId="2"/>
  </si>
  <si>
    <t>梶山</t>
    <rPh sb="0" eb="2">
      <t>カジヤマ</t>
    </rPh>
    <phoneticPr fontId="2"/>
  </si>
  <si>
    <t>武田</t>
    <rPh sb="0" eb="2">
      <t>タケダ</t>
    </rPh>
    <phoneticPr fontId="2"/>
  </si>
  <si>
    <t>江口</t>
    <rPh sb="0" eb="2">
      <t>エグチ</t>
    </rPh>
    <phoneticPr fontId="2"/>
  </si>
  <si>
    <t>高永</t>
    <rPh sb="0" eb="2">
      <t>タカナガ</t>
    </rPh>
    <phoneticPr fontId="2"/>
  </si>
  <si>
    <t>大栄</t>
    <rPh sb="0" eb="1">
      <t>タイエイ</t>
    </rPh>
    <phoneticPr fontId="2"/>
  </si>
  <si>
    <t>大</t>
    <rPh sb="0" eb="1">
      <t>ダイエイ</t>
    </rPh>
    <phoneticPr fontId="2"/>
  </si>
  <si>
    <t>12/13栄</t>
    <rPh sb="5" eb="6">
      <t>サカエ</t>
    </rPh>
    <phoneticPr fontId="2"/>
  </si>
  <si>
    <t>12/13北羽鳥</t>
    <rPh sb="5" eb="6">
      <t>キタ</t>
    </rPh>
    <rPh sb="6" eb="7">
      <t>ハネ</t>
    </rPh>
    <rPh sb="7" eb="8">
      <t>トリ</t>
    </rPh>
    <phoneticPr fontId="2"/>
  </si>
  <si>
    <t>12:30～</t>
    <phoneticPr fontId="2"/>
  </si>
  <si>
    <t>-</t>
    <phoneticPr fontId="2"/>
  </si>
  <si>
    <t>ＮＫ</t>
    <phoneticPr fontId="2"/>
  </si>
  <si>
    <t>NK</t>
    <phoneticPr fontId="2"/>
  </si>
  <si>
    <t>13:20～</t>
    <phoneticPr fontId="2"/>
  </si>
  <si>
    <t>SSS</t>
    <phoneticPr fontId="2"/>
  </si>
  <si>
    <t>-</t>
    <phoneticPr fontId="2"/>
  </si>
  <si>
    <t>-</t>
    <phoneticPr fontId="2"/>
  </si>
  <si>
    <t>SSS</t>
    <phoneticPr fontId="2"/>
  </si>
  <si>
    <t>14：10～</t>
    <phoneticPr fontId="2"/>
  </si>
  <si>
    <t>NK</t>
    <phoneticPr fontId="2"/>
  </si>
  <si>
    <t>-</t>
    <phoneticPr fontId="2"/>
  </si>
  <si>
    <t>-</t>
    <phoneticPr fontId="2"/>
  </si>
  <si>
    <t>SSS</t>
    <phoneticPr fontId="2"/>
  </si>
  <si>
    <t>ＮＫ</t>
    <phoneticPr fontId="2"/>
  </si>
  <si>
    <t>ＮＫ</t>
    <phoneticPr fontId="2"/>
  </si>
  <si>
    <t>ＳＳＳ</t>
    <phoneticPr fontId="2"/>
  </si>
  <si>
    <t>15：00～</t>
    <phoneticPr fontId="2"/>
  </si>
  <si>
    <t>SSS</t>
    <phoneticPr fontId="2"/>
  </si>
  <si>
    <t>NK</t>
    <phoneticPr fontId="2"/>
  </si>
  <si>
    <t>栄</t>
    <phoneticPr fontId="2"/>
  </si>
  <si>
    <t>12:30～</t>
    <phoneticPr fontId="2"/>
  </si>
  <si>
    <t>13:20～</t>
    <phoneticPr fontId="2"/>
  </si>
  <si>
    <t>14：10～</t>
    <phoneticPr fontId="2"/>
  </si>
  <si>
    <t>大栄</t>
    <rPh sb="0" eb="1">
      <t>エイ</t>
    </rPh>
    <phoneticPr fontId="2"/>
  </si>
  <si>
    <t>2/14栄</t>
    <rPh sb="4" eb="5">
      <t>サカエ</t>
    </rPh>
    <phoneticPr fontId="2"/>
  </si>
  <si>
    <t>伊藤　健司</t>
    <rPh sb="0" eb="2">
      <t>イトウ</t>
    </rPh>
    <rPh sb="3" eb="5">
      <t>ケンジ</t>
    </rPh>
    <phoneticPr fontId="2"/>
  </si>
  <si>
    <t>山中</t>
    <rPh sb="0" eb="2">
      <t>ヤマナカ</t>
    </rPh>
    <phoneticPr fontId="2"/>
  </si>
  <si>
    <t>○</t>
    <phoneticPr fontId="2"/>
  </si>
  <si>
    <t>飯島</t>
    <rPh sb="0" eb="2">
      <t>イイジマ</t>
    </rPh>
    <phoneticPr fontId="2"/>
  </si>
  <si>
    <t>伊藤　秀樹</t>
    <rPh sb="0" eb="2">
      <t>イトウ</t>
    </rPh>
    <rPh sb="3" eb="5">
      <t>ヒデキ</t>
    </rPh>
    <phoneticPr fontId="2"/>
  </si>
  <si>
    <t>3/20栄</t>
    <rPh sb="4" eb="5">
      <t>サカエ</t>
    </rPh>
    <phoneticPr fontId="2"/>
  </si>
  <si>
    <t>小泉</t>
    <rPh sb="0" eb="2">
      <t>コイズミ</t>
    </rPh>
    <phoneticPr fontId="2"/>
  </si>
  <si>
    <t>飯田</t>
    <rPh sb="0" eb="2">
      <t>イイダ</t>
    </rPh>
    <phoneticPr fontId="2"/>
  </si>
  <si>
    <t>カルドソ</t>
    <phoneticPr fontId="2"/>
  </si>
  <si>
    <t>-</t>
    <phoneticPr fontId="2"/>
  </si>
  <si>
    <t>ＮＫ</t>
    <phoneticPr fontId="2"/>
  </si>
  <si>
    <t>-</t>
    <phoneticPr fontId="2"/>
  </si>
  <si>
    <t>-</t>
    <phoneticPr fontId="2"/>
  </si>
  <si>
    <t>NK</t>
    <phoneticPr fontId="2"/>
  </si>
  <si>
    <t>-</t>
    <phoneticPr fontId="2"/>
  </si>
  <si>
    <t>SSS</t>
    <phoneticPr fontId="2"/>
  </si>
  <si>
    <t>SSS</t>
    <phoneticPr fontId="2"/>
  </si>
  <si>
    <t>ＮＫ</t>
    <phoneticPr fontId="2"/>
  </si>
  <si>
    <t>SSS</t>
    <phoneticPr fontId="2"/>
  </si>
  <si>
    <t>NK</t>
    <phoneticPr fontId="2"/>
  </si>
  <si>
    <t>SSS</t>
    <phoneticPr fontId="2"/>
  </si>
  <si>
    <t>NK</t>
    <phoneticPr fontId="2"/>
  </si>
  <si>
    <t>三里塚</t>
    <rPh sb="0" eb="2">
      <t>サンリ</t>
    </rPh>
    <phoneticPr fontId="2"/>
  </si>
  <si>
    <t>SSS</t>
    <phoneticPr fontId="2"/>
  </si>
  <si>
    <t>冨永</t>
    <rPh sb="0" eb="2">
      <t>トミナガ</t>
    </rPh>
    <phoneticPr fontId="2"/>
  </si>
  <si>
    <t>山本</t>
    <rPh sb="0" eb="2">
      <t>ヤマモト</t>
    </rPh>
    <phoneticPr fontId="2"/>
  </si>
  <si>
    <t>中村</t>
    <rPh sb="0" eb="2">
      <t>ナカムラ</t>
    </rPh>
    <phoneticPr fontId="2"/>
  </si>
  <si>
    <t>富永</t>
    <rPh sb="0" eb="2">
      <t>トミナガ</t>
    </rPh>
    <phoneticPr fontId="2"/>
  </si>
  <si>
    <t>小野寺</t>
    <rPh sb="0" eb="3">
      <t>オノデラ</t>
    </rPh>
    <phoneticPr fontId="2"/>
  </si>
  <si>
    <t>斉藤</t>
    <rPh sb="0" eb="2">
      <t>サイトウ</t>
    </rPh>
    <phoneticPr fontId="2"/>
  </si>
  <si>
    <t>延期</t>
    <rPh sb="0" eb="2">
      <t>エンキ</t>
    </rPh>
    <phoneticPr fontId="2"/>
  </si>
  <si>
    <t>中村</t>
    <rPh sb="0" eb="2">
      <t>ナカムラ</t>
    </rPh>
    <phoneticPr fontId="2"/>
  </si>
  <si>
    <t>香月</t>
    <rPh sb="0" eb="2">
      <t>カゲツ</t>
    </rPh>
    <phoneticPr fontId="2"/>
  </si>
  <si>
    <t>田中</t>
    <rPh sb="0" eb="2">
      <t>タナカ</t>
    </rPh>
    <phoneticPr fontId="2"/>
  </si>
  <si>
    <t>相馬</t>
    <rPh sb="0" eb="2">
      <t>ソウマ</t>
    </rPh>
    <phoneticPr fontId="2"/>
  </si>
  <si>
    <t>柳瀬</t>
    <rPh sb="0" eb="2">
      <t>ヤナセ</t>
    </rPh>
    <phoneticPr fontId="2"/>
  </si>
  <si>
    <t>向後</t>
    <rPh sb="0" eb="2">
      <t>コウゴ</t>
    </rPh>
    <phoneticPr fontId="2"/>
  </si>
  <si>
    <t>関</t>
    <rPh sb="0" eb="1">
      <t>セキ</t>
    </rPh>
    <phoneticPr fontId="2"/>
  </si>
  <si>
    <t>鳥潟</t>
    <rPh sb="0" eb="1">
      <t>トリ</t>
    </rPh>
    <rPh sb="1" eb="2">
      <t>ガタ</t>
    </rPh>
    <phoneticPr fontId="2"/>
  </si>
  <si>
    <t>浦田</t>
    <rPh sb="0" eb="2">
      <t>ウラタ</t>
    </rPh>
    <phoneticPr fontId="2"/>
  </si>
  <si>
    <t>伊藤　信忠</t>
    <rPh sb="0" eb="2">
      <t>イトウ</t>
    </rPh>
    <rPh sb="3" eb="5">
      <t>ノブタダ</t>
    </rPh>
    <phoneticPr fontId="2"/>
  </si>
  <si>
    <t>石渡</t>
    <rPh sb="0" eb="2">
      <t>イシワタリ</t>
    </rPh>
    <phoneticPr fontId="2"/>
  </si>
  <si>
    <t>島村</t>
    <rPh sb="0" eb="2">
      <t>シマムラ</t>
    </rPh>
    <phoneticPr fontId="2"/>
  </si>
  <si>
    <t>遠藤</t>
    <rPh sb="0" eb="2">
      <t>エンドウ</t>
    </rPh>
    <phoneticPr fontId="2"/>
  </si>
  <si>
    <t>岡</t>
    <rPh sb="0" eb="1">
      <t>オカ</t>
    </rPh>
    <phoneticPr fontId="2"/>
  </si>
  <si>
    <t>内田</t>
    <rPh sb="0" eb="2">
      <t>ウチダ</t>
    </rPh>
    <phoneticPr fontId="2"/>
  </si>
  <si>
    <t>12/5中台ナ</t>
    <rPh sb="4" eb="6">
      <t>ナカダイ</t>
    </rPh>
    <phoneticPr fontId="2"/>
  </si>
  <si>
    <t>11/7中台ナ</t>
    <rPh sb="4" eb="6">
      <t>ナカダイ</t>
    </rPh>
    <phoneticPr fontId="2"/>
  </si>
  <si>
    <t>10/25vs大栄は不戦勝の為MVPなし</t>
    <rPh sb="7" eb="9">
      <t>タイエイ</t>
    </rPh>
    <rPh sb="10" eb="13">
      <t>フセンショウ</t>
    </rPh>
    <rPh sb="14" eb="15">
      <t>タメ</t>
    </rPh>
    <phoneticPr fontId="2"/>
  </si>
  <si>
    <r>
      <t>延期</t>
    </r>
    <r>
      <rPr>
        <b/>
        <sz val="14"/>
        <color rgb="FFFF0000"/>
        <rFont val="ＭＳ Ｐゴシック"/>
        <family val="3"/>
        <charset val="128"/>
      </rPr>
      <t>→</t>
    </r>
    <rPh sb="0" eb="2">
      <t>エンキ</t>
    </rPh>
    <phoneticPr fontId="2"/>
  </si>
  <si>
    <t>11/7中台</t>
    <rPh sb="4" eb="6">
      <t>ナカダイ</t>
    </rPh>
    <phoneticPr fontId="2"/>
  </si>
  <si>
    <t>12/5中台</t>
    <rPh sb="4" eb="6">
      <t>ナカダイ</t>
    </rPh>
    <phoneticPr fontId="2"/>
  </si>
  <si>
    <t>芝山グランド</t>
    <rPh sb="0" eb="2">
      <t>シバヤマ</t>
    </rPh>
    <phoneticPr fontId="2"/>
  </si>
  <si>
    <t>グランドが変更になりました</t>
    <rPh sb="5" eb="7">
      <t>ヘンコウ</t>
    </rPh>
    <phoneticPr fontId="2"/>
  </si>
  <si>
    <t>斉藤（健）</t>
    <rPh sb="0" eb="2">
      <t>サイトウ</t>
    </rPh>
    <rPh sb="3" eb="4">
      <t>ケン</t>
    </rPh>
    <phoneticPr fontId="2"/>
  </si>
  <si>
    <t>野村</t>
    <rPh sb="0" eb="2">
      <t>ノムラ</t>
    </rPh>
    <phoneticPr fontId="2"/>
  </si>
  <si>
    <t>不戦敗数　2</t>
    <rPh sb="0" eb="2">
      <t>フセン</t>
    </rPh>
    <rPh sb="2" eb="3">
      <t>ハイ</t>
    </rPh>
    <rPh sb="3" eb="4">
      <t>スウ</t>
    </rPh>
    <phoneticPr fontId="2"/>
  </si>
  <si>
    <t>川畑（退場）</t>
    <rPh sb="0" eb="2">
      <t>カワバタ</t>
    </rPh>
    <rPh sb="3" eb="5">
      <t>タイジョウ</t>
    </rPh>
    <phoneticPr fontId="2"/>
  </si>
  <si>
    <t>中嶺</t>
    <rPh sb="0" eb="1">
      <t>ナカ</t>
    </rPh>
    <rPh sb="1" eb="2">
      <t>ミネ</t>
    </rPh>
    <phoneticPr fontId="2"/>
  </si>
  <si>
    <t>高橋</t>
    <rPh sb="0" eb="2">
      <t>タカハシ</t>
    </rPh>
    <phoneticPr fontId="2"/>
  </si>
  <si>
    <t>高山</t>
    <rPh sb="0" eb="2">
      <t>タカヤマ</t>
    </rPh>
    <phoneticPr fontId="2"/>
  </si>
  <si>
    <t>高城</t>
    <rPh sb="0" eb="2">
      <t>タカギ</t>
    </rPh>
    <phoneticPr fontId="2"/>
  </si>
  <si>
    <t>京増</t>
    <rPh sb="0" eb="2">
      <t>キョウマス</t>
    </rPh>
    <phoneticPr fontId="2"/>
  </si>
  <si>
    <t>光法</t>
    <rPh sb="0" eb="2">
      <t>ミツノリ</t>
    </rPh>
    <phoneticPr fontId="2"/>
  </si>
  <si>
    <t>10/25vs公津vsNKは不戦敗の為MVPなし</t>
    <rPh sb="7" eb="9">
      <t>コウヅ</t>
    </rPh>
    <rPh sb="14" eb="16">
      <t>フセン</t>
    </rPh>
    <rPh sb="16" eb="17">
      <t>パイ</t>
    </rPh>
    <rPh sb="18" eb="19">
      <t>タメ</t>
    </rPh>
    <phoneticPr fontId="2"/>
  </si>
  <si>
    <t>２/２８：メルキュールホテル成田杯 四十雀大会</t>
    <rPh sb="14" eb="16">
      <t>ナリタ</t>
    </rPh>
    <rPh sb="16" eb="17">
      <t>ハイ</t>
    </rPh>
    <rPh sb="18" eb="20">
      <t>シジュウ</t>
    </rPh>
    <rPh sb="20" eb="21">
      <t>スズメ</t>
    </rPh>
    <rPh sb="21" eb="23">
      <t>タイカイ</t>
    </rPh>
    <phoneticPr fontId="2"/>
  </si>
  <si>
    <t>2/14北羽鳥</t>
    <phoneticPr fontId="2"/>
  </si>
  <si>
    <t>2/14北羽鳥</t>
    <phoneticPr fontId="2"/>
  </si>
  <si>
    <t>1/31栄</t>
    <phoneticPr fontId="2"/>
  </si>
  <si>
    <t>1/31栄</t>
    <phoneticPr fontId="2"/>
  </si>
  <si>
    <t>1/31栄</t>
    <phoneticPr fontId="2"/>
  </si>
  <si>
    <t>1/31栄</t>
    <phoneticPr fontId="2"/>
  </si>
  <si>
    <t>1/31芝山</t>
    <phoneticPr fontId="2"/>
  </si>
  <si>
    <t>1/31芝山</t>
    <phoneticPr fontId="2"/>
  </si>
  <si>
    <t>小川</t>
    <rPh sb="0" eb="2">
      <t>オガワ</t>
    </rPh>
    <phoneticPr fontId="2"/>
  </si>
  <si>
    <t>内山</t>
    <rPh sb="0" eb="2">
      <t>ウチヤマ</t>
    </rPh>
    <phoneticPr fontId="2"/>
  </si>
  <si>
    <t>村田</t>
    <rPh sb="0" eb="2">
      <t>ムラタ</t>
    </rPh>
    <phoneticPr fontId="2"/>
  </si>
  <si>
    <t>2/14vs三里塚vs日吉台は不戦敗の為MVPなし</t>
    <rPh sb="6" eb="8">
      <t>サンリ</t>
    </rPh>
    <rPh sb="8" eb="9">
      <t>ヅカ</t>
    </rPh>
    <rPh sb="11" eb="14">
      <t>ヒヨシダイ</t>
    </rPh>
    <rPh sb="15" eb="17">
      <t>フセン</t>
    </rPh>
    <rPh sb="17" eb="18">
      <t>パイ</t>
    </rPh>
    <rPh sb="19" eb="20">
      <t>タメ</t>
    </rPh>
    <phoneticPr fontId="2"/>
  </si>
  <si>
    <t>2/14vs大栄は不戦勝の為MVPなし</t>
    <rPh sb="6" eb="8">
      <t>タイエイ</t>
    </rPh>
    <rPh sb="9" eb="11">
      <t>フセン</t>
    </rPh>
    <rPh sb="11" eb="12">
      <t>カチ</t>
    </rPh>
    <rPh sb="13" eb="14">
      <t>タメ</t>
    </rPh>
    <phoneticPr fontId="2"/>
  </si>
  <si>
    <t>橋本</t>
    <rPh sb="0" eb="2">
      <t>ハシモト</t>
    </rPh>
    <phoneticPr fontId="2"/>
  </si>
  <si>
    <t>カルドソ</t>
    <phoneticPr fontId="2"/>
  </si>
  <si>
    <t>鈴木</t>
    <rPh sb="0" eb="2">
      <t>スズキ</t>
    </rPh>
    <phoneticPr fontId="2"/>
  </si>
  <si>
    <t>宇根</t>
    <rPh sb="0" eb="2">
      <t>ウネ</t>
    </rPh>
    <phoneticPr fontId="2"/>
  </si>
  <si>
    <t>3/20中台</t>
    <rPh sb="4" eb="6">
      <t>ナカダイ</t>
    </rPh>
    <phoneticPr fontId="2"/>
  </si>
  <si>
    <t>中台球技場</t>
    <rPh sb="0" eb="2">
      <t>ナカダイ</t>
    </rPh>
    <rPh sb="2" eb="5">
      <t>キュウギジョウ</t>
    </rPh>
    <phoneticPr fontId="2"/>
  </si>
  <si>
    <r>
      <rPr>
        <sz val="11"/>
        <rFont val="BatangChe"/>
        <family val="3"/>
        <charset val="129"/>
      </rPr>
      <t>四</t>
    </r>
    <r>
      <rPr>
        <sz val="11"/>
        <rFont val="ＭＳ Ｐゴシック"/>
        <family val="3"/>
        <charset val="128"/>
      </rPr>
      <t>十雀</t>
    </r>
    <rPh sb="0" eb="3">
      <t>シジュウカラスズメ</t>
    </rPh>
    <phoneticPr fontId="2"/>
  </si>
  <si>
    <t>泡淵</t>
    <rPh sb="0" eb="1">
      <t>アワ</t>
    </rPh>
    <rPh sb="1" eb="2">
      <t>フチ</t>
    </rPh>
    <phoneticPr fontId="2"/>
  </si>
  <si>
    <t>3/20vs大栄は不戦勝の為MVPなし</t>
    <rPh sb="6" eb="8">
      <t>タイエイ</t>
    </rPh>
    <rPh sb="9" eb="11">
      <t>フセン</t>
    </rPh>
    <rPh sb="11" eb="12">
      <t>カチ</t>
    </rPh>
    <rPh sb="13" eb="14">
      <t>タメ</t>
    </rPh>
    <phoneticPr fontId="2"/>
  </si>
  <si>
    <t>3/20vs酒々井は不戦勝の為MVPなし</t>
    <rPh sb="6" eb="9">
      <t>シスイ</t>
    </rPh>
    <rPh sb="10" eb="12">
      <t>フセン</t>
    </rPh>
    <rPh sb="12" eb="13">
      <t>カチ</t>
    </rPh>
    <rPh sb="14" eb="15">
      <t>タメ</t>
    </rPh>
    <phoneticPr fontId="2"/>
  </si>
  <si>
    <t>3/20vs酒々井はフレンドリーマッチの為MVPなし</t>
    <rPh sb="6" eb="9">
      <t>シスイ</t>
    </rPh>
    <rPh sb="20" eb="21">
      <t>タメ</t>
    </rPh>
    <phoneticPr fontId="2"/>
  </si>
  <si>
    <t>3/20vs大栄はフレンドリーマッチの為MVPなし</t>
    <rPh sb="6" eb="8">
      <t>タイエイ</t>
    </rPh>
    <rPh sb="19" eb="20">
      <t>タメ</t>
    </rPh>
    <phoneticPr fontId="2"/>
  </si>
  <si>
    <t>佐藤</t>
    <rPh sb="0" eb="2">
      <t>サトウ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</si>
</sst>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/d;@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BatangChe"/>
      <family val="3"/>
      <charset val="129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i/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17"/>
      <name val="ＭＳ Ｐゴシック"/>
      <family val="3"/>
      <charset val="128"/>
    </font>
    <font>
      <sz val="11"/>
      <color indexed="3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3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62"/>
      <name val="ＭＳ Ｐゴシック"/>
      <family val="3"/>
      <charset val="128"/>
    </font>
    <font>
      <i/>
      <sz val="11"/>
      <color indexed="62"/>
      <name val="BatangChe"/>
      <family val="3"/>
      <charset val="129"/>
    </font>
    <font>
      <sz val="11"/>
      <color indexed="2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BatangChe"/>
      <family val="3"/>
      <charset val="129"/>
    </font>
    <font>
      <b/>
      <i/>
      <sz val="1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 diagonalDown="1">
      <left/>
      <right style="thick">
        <color rgb="FFFF0000"/>
      </right>
      <top/>
      <bottom style="thin">
        <color indexed="64"/>
      </bottom>
      <diagonal style="thick">
        <color rgb="FFFF0000"/>
      </diagonal>
    </border>
    <border diagonalUp="1">
      <left style="thick">
        <color rgb="FFFF0000"/>
      </left>
      <right/>
      <top/>
      <bottom style="thin">
        <color indexed="64"/>
      </bottom>
      <diagonal style="thick">
        <color rgb="FFFF0000"/>
      </diagonal>
    </border>
    <border>
      <left/>
      <right/>
      <top style="thick">
        <color rgb="FFFF0000"/>
      </top>
      <bottom/>
      <diagonal/>
    </border>
  </borders>
  <cellStyleXfs count="6">
    <xf numFmtId="0" fontId="0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82">
    <xf numFmtId="0" fontId="0" fillId="0" borderId="0" xfId="0"/>
    <xf numFmtId="0" fontId="3" fillId="0" borderId="0" xfId="0" applyFont="1" applyBorder="1" applyAlignment="1">
      <alignment horizontal="center" vertical="center" shrinkToFit="1"/>
    </xf>
    <xf numFmtId="0" fontId="1" fillId="0" borderId="0" xfId="2" applyNumberFormat="1" applyFont="1" applyAlignment="1">
      <alignment horizontal="center" vertical="center"/>
    </xf>
    <xf numFmtId="0" fontId="1" fillId="0" borderId="0" xfId="2" applyNumberFormat="1" applyFont="1" applyAlignment="1">
      <alignment horizontal="left" vertical="center"/>
    </xf>
    <xf numFmtId="176" fontId="1" fillId="0" borderId="0" xfId="2" applyNumberFormat="1" applyFont="1" applyAlignment="1">
      <alignment horizontal="center" vertical="center"/>
    </xf>
    <xf numFmtId="0" fontId="4" fillId="0" borderId="0" xfId="2" applyNumberFormat="1" applyFont="1" applyFill="1" applyAlignment="1">
      <alignment horizontal="center" vertical="center"/>
    </xf>
    <xf numFmtId="176" fontId="1" fillId="0" borderId="13" xfId="2" applyNumberFormat="1" applyFont="1" applyFill="1" applyBorder="1" applyAlignment="1" applyProtection="1">
      <alignment horizontal="center" vertical="center" shrinkToFit="1"/>
    </xf>
    <xf numFmtId="0" fontId="1" fillId="0" borderId="16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Fill="1" applyBorder="1" applyAlignment="1">
      <alignment horizontal="center" vertical="center"/>
    </xf>
    <xf numFmtId="0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2" applyNumberFormat="1" applyFont="1" applyFill="1" applyBorder="1" applyAlignment="1" applyProtection="1">
      <alignment horizontal="center" vertical="center"/>
      <protection locked="0"/>
    </xf>
    <xf numFmtId="0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2" applyNumberFormat="1" applyFont="1" applyFill="1" applyBorder="1" applyAlignment="1">
      <alignment horizontal="center" vertical="center" shrinkToFit="1"/>
    </xf>
    <xf numFmtId="0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2" applyNumberFormat="1" applyFont="1" applyFill="1" applyBorder="1" applyAlignment="1" applyProtection="1">
      <alignment horizontal="center" vertical="center"/>
      <protection locked="0"/>
    </xf>
    <xf numFmtId="0" fontId="1" fillId="0" borderId="0" xfId="2" applyNumberFormat="1" applyFont="1" applyFill="1" applyBorder="1" applyAlignment="1">
      <alignment horizontal="center" vertical="center" shrinkToFit="1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18" xfId="2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20" fontId="0" fillId="0" borderId="0" xfId="0" applyNumberFormat="1" applyFont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1" fillId="3" borderId="16" xfId="2" applyNumberFormat="1" applyFont="1" applyFill="1" applyBorder="1" applyAlignment="1">
      <alignment horizontal="center" vertical="center" wrapText="1"/>
    </xf>
    <xf numFmtId="0" fontId="1" fillId="3" borderId="5" xfId="2" applyNumberFormat="1" applyFont="1" applyFill="1" applyBorder="1" applyAlignment="1">
      <alignment horizontal="center" vertical="center"/>
    </xf>
    <xf numFmtId="0" fontId="1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2" applyNumberFormat="1" applyFont="1" applyFill="1" applyBorder="1" applyAlignment="1" applyProtection="1">
      <alignment horizontal="center" vertical="center"/>
      <protection locked="0"/>
    </xf>
    <xf numFmtId="0" fontId="1" fillId="3" borderId="16" xfId="2" applyNumberFormat="1" applyFont="1" applyFill="1" applyBorder="1" applyAlignment="1">
      <alignment horizontal="center" vertical="center" shrinkToFit="1"/>
    </xf>
    <xf numFmtId="0" fontId="1" fillId="3" borderId="4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5" xfId="2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13" xfId="2" applyNumberFormat="1" applyFont="1" applyFill="1" applyBorder="1" applyAlignment="1" applyProtection="1">
      <alignment horizontal="center" vertical="center"/>
    </xf>
    <xf numFmtId="0" fontId="1" fillId="0" borderId="15" xfId="2" applyNumberFormat="1" applyFont="1" applyFill="1" applyBorder="1" applyAlignment="1" applyProtection="1">
      <alignment horizontal="center" vertical="center"/>
    </xf>
    <xf numFmtId="0" fontId="1" fillId="0" borderId="17" xfId="2" applyNumberFormat="1" applyFont="1" applyFill="1" applyBorder="1" applyAlignment="1" applyProtection="1">
      <alignment horizontal="center" vertical="center"/>
    </xf>
    <xf numFmtId="0" fontId="1" fillId="3" borderId="0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1" fillId="3" borderId="18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8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18" xfId="3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2" applyNumberFormat="1" applyFont="1" applyFill="1" applyBorder="1" applyAlignment="1">
      <alignment horizontal="center" vertical="center" shrinkToFit="1"/>
    </xf>
    <xf numFmtId="0" fontId="7" fillId="0" borderId="0" xfId="0" applyNumberFormat="1" applyFont="1" applyAlignment="1">
      <alignment vertical="center"/>
    </xf>
    <xf numFmtId="0" fontId="7" fillId="0" borderId="0" xfId="2" applyNumberFormat="1" applyFont="1">
      <alignment vertical="center"/>
    </xf>
    <xf numFmtId="0" fontId="7" fillId="0" borderId="0" xfId="2" applyNumberFormat="1" applyFont="1" applyAlignment="1">
      <alignment horizontal="left" vertical="center"/>
    </xf>
    <xf numFmtId="0" fontId="13" fillId="0" borderId="0" xfId="0" applyNumberFormat="1" applyFont="1" applyFill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" applyNumberFormat="1" applyFont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Border="1" applyAlignment="1" applyProtection="1">
      <alignment horizontal="center" vertical="center"/>
      <protection locked="0"/>
    </xf>
    <xf numFmtId="0" fontId="7" fillId="5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2" applyNumberFormat="1" applyFont="1" applyFill="1" applyBorder="1" applyAlignment="1" applyProtection="1">
      <alignment vertical="center" wrapText="1"/>
      <protection locked="0"/>
    </xf>
    <xf numFmtId="0" fontId="1" fillId="0" borderId="20" xfId="2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NumberFormat="1" applyFont="1" applyBorder="1" applyAlignment="1" applyProtection="1">
      <alignment vertical="center"/>
      <protection locked="0"/>
    </xf>
    <xf numFmtId="0" fontId="13" fillId="0" borderId="20" xfId="0" applyNumberFormat="1" applyFont="1" applyFill="1" applyBorder="1" applyAlignment="1" applyProtection="1">
      <alignment vertical="center"/>
    </xf>
    <xf numFmtId="0" fontId="7" fillId="0" borderId="2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0" xfId="2" applyNumberFormat="1" applyFont="1" applyFill="1" applyBorder="1" applyAlignment="1" applyProtection="1">
      <alignment horizontal="right" vertical="center" shrinkToFit="1"/>
      <protection locked="0"/>
    </xf>
    <xf numFmtId="0" fontId="15" fillId="0" borderId="20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1" xfId="2" applyNumberFormat="1" applyFont="1" applyBorder="1">
      <alignment vertical="center"/>
    </xf>
    <xf numFmtId="0" fontId="17" fillId="0" borderId="1" xfId="2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13" fillId="0" borderId="1" xfId="0" applyNumberFormat="1" applyFont="1" applyFill="1" applyBorder="1" applyAlignment="1" applyProtection="1">
      <alignment vertical="center"/>
    </xf>
    <xf numFmtId="0" fontId="1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2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3" xfId="2" applyNumberFormat="1" applyFont="1" applyFill="1" applyBorder="1" applyAlignment="1">
      <alignment vertical="center"/>
    </xf>
    <xf numFmtId="0" fontId="19" fillId="0" borderId="13" xfId="2" applyNumberFormat="1" applyFont="1" applyFill="1" applyBorder="1" applyAlignment="1">
      <alignment horizontal="left" vertical="center" shrinkToFit="1"/>
    </xf>
    <xf numFmtId="0" fontId="7" fillId="0" borderId="13" xfId="0" applyNumberFormat="1" applyFont="1" applyBorder="1" applyAlignment="1" applyProtection="1">
      <alignment vertical="center"/>
      <protection locked="0"/>
    </xf>
    <xf numFmtId="0" fontId="1" fillId="0" borderId="13" xfId="2" applyNumberFormat="1" applyFont="1" applyFill="1" applyBorder="1" applyAlignment="1" applyProtection="1">
      <alignment horizontal="right" vertical="center" shrinkToFit="1"/>
      <protection locked="0"/>
    </xf>
    <xf numFmtId="0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56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ont="1" applyFill="1" applyBorder="1" applyAlignment="1">
      <alignment horizontal="left" vertical="center" shrinkToFit="1"/>
    </xf>
    <xf numFmtId="0" fontId="1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2" applyNumberFormat="1" applyFont="1" applyFill="1" applyBorder="1" applyAlignment="1">
      <alignment horizontal="left" vertical="center" shrinkToFit="1"/>
    </xf>
    <xf numFmtId="0" fontId="13" fillId="0" borderId="19" xfId="0" applyNumberFormat="1" applyFont="1" applyFill="1" applyBorder="1" applyAlignment="1" applyProtection="1">
      <alignment vertical="center"/>
    </xf>
    <xf numFmtId="0" fontId="1" fillId="0" borderId="20" xfId="2" applyNumberFormat="1" applyFont="1" applyFill="1" applyBorder="1" applyAlignment="1" applyProtection="1">
      <alignment vertical="center"/>
      <protection locked="0"/>
    </xf>
    <xf numFmtId="0" fontId="13" fillId="0" borderId="17" xfId="0" applyNumberFormat="1" applyFont="1" applyFill="1" applyBorder="1" applyAlignment="1" applyProtection="1">
      <alignment vertical="center"/>
    </xf>
    <xf numFmtId="0" fontId="1" fillId="0" borderId="20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20" xfId="2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2" applyNumberFormat="1" applyFont="1" applyFill="1" applyBorder="1" applyAlignment="1">
      <alignment vertical="center"/>
    </xf>
    <xf numFmtId="0" fontId="1" fillId="0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2" applyNumberFormat="1" applyFont="1" applyFill="1" applyBorder="1" applyAlignment="1">
      <alignment horizontal="left" vertical="center" shrinkToFit="1"/>
    </xf>
    <xf numFmtId="0" fontId="19" fillId="0" borderId="1" xfId="2" applyNumberFormat="1" applyFont="1" applyFill="1" applyBorder="1" applyAlignment="1">
      <alignment horizontal="left" vertical="center" shrinkToFit="1"/>
    </xf>
    <xf numFmtId="0" fontId="13" fillId="0" borderId="13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1" xfId="2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2" applyNumberFormat="1" applyFont="1" applyFill="1" applyBorder="1" applyAlignment="1">
      <alignment vertical="center"/>
    </xf>
    <xf numFmtId="0" fontId="7" fillId="0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/>
    </xf>
    <xf numFmtId="56" fontId="1" fillId="0" borderId="13" xfId="2" applyNumberFormat="1" applyFont="1" applyFill="1" applyBorder="1" applyAlignment="1">
      <alignment horizontal="left" vertical="center" shrinkToFit="1"/>
    </xf>
    <xf numFmtId="0" fontId="7" fillId="0" borderId="1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56" fontId="1" fillId="0" borderId="13" xfId="0" applyNumberFormat="1" applyFont="1" applyBorder="1" applyAlignment="1" applyProtection="1">
      <alignment vertical="center"/>
      <protection locked="0"/>
    </xf>
    <xf numFmtId="0" fontId="20" fillId="0" borderId="13" xfId="2" applyNumberFormat="1" applyFont="1" applyFill="1" applyBorder="1" applyAlignment="1" applyProtection="1">
      <alignment horizontal="right" vertical="center" shrinkToFit="1"/>
      <protection locked="0"/>
    </xf>
    <xf numFmtId="0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horizontal="left" vertical="center"/>
    </xf>
    <xf numFmtId="0" fontId="8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2" applyNumberFormat="1" applyFont="1" applyFill="1" applyBorder="1" applyAlignment="1" applyProtection="1">
      <alignment horizontal="right" vertical="center" shrinkToFit="1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1" fillId="0" borderId="19" xfId="2" applyNumberFormat="1" applyFont="1" applyFill="1" applyBorder="1" applyAlignment="1">
      <alignment vertical="center"/>
    </xf>
    <xf numFmtId="0" fontId="1" fillId="0" borderId="19" xfId="2" applyNumberFormat="1" applyFont="1" applyFill="1" applyBorder="1" applyAlignment="1">
      <alignment horizontal="left" vertical="center" shrinkToFit="1"/>
    </xf>
    <xf numFmtId="0" fontId="7" fillId="0" borderId="19" xfId="0" applyNumberFormat="1" applyFont="1" applyBorder="1" applyAlignment="1" applyProtection="1">
      <alignment vertical="center"/>
      <protection locked="0"/>
    </xf>
    <xf numFmtId="0" fontId="1" fillId="0" borderId="19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2" applyNumberFormat="1" applyFont="1" applyFill="1" applyBorder="1" applyAlignment="1" applyProtection="1">
      <alignment horizontal="right" vertical="center" shrinkToFit="1"/>
      <protection locked="0"/>
    </xf>
    <xf numFmtId="0" fontId="1" fillId="0" borderId="17" xfId="2" applyNumberFormat="1" applyFont="1" applyFill="1" applyBorder="1" applyAlignment="1" applyProtection="1">
      <alignment vertical="center"/>
      <protection locked="0"/>
    </xf>
    <xf numFmtId="0" fontId="1" fillId="0" borderId="17" xfId="2" applyNumberFormat="1" applyFont="1" applyFill="1" applyBorder="1" applyAlignment="1" applyProtection="1">
      <alignment horizontal="left" vertical="center" shrinkToFit="1"/>
      <protection locked="0"/>
    </xf>
    <xf numFmtId="0" fontId="8" fillId="0" borderId="17" xfId="2" applyNumberFormat="1" applyFont="1" applyFill="1" applyBorder="1" applyAlignment="1" applyProtection="1">
      <alignment vertical="center"/>
      <protection locked="0"/>
    </xf>
    <xf numFmtId="0" fontId="1" fillId="0" borderId="17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1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5" applyNumberFormat="1" applyFont="1" applyFill="1" applyBorder="1" applyAlignment="1" applyProtection="1">
      <alignment horizontal="right" vertical="center" shrinkToFit="1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2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177" fontId="7" fillId="7" borderId="1" xfId="2" applyNumberFormat="1" applyFont="1" applyFill="1" applyBorder="1" applyAlignment="1">
      <alignment horizontal="center" vertical="center"/>
    </xf>
    <xf numFmtId="177" fontId="7" fillId="7" borderId="12" xfId="2" applyNumberFormat="1" applyFont="1" applyFill="1" applyBorder="1" applyAlignment="1">
      <alignment horizontal="center" vertical="center"/>
    </xf>
    <xf numFmtId="177" fontId="7" fillId="7" borderId="3" xfId="2" applyNumberFormat="1" applyFont="1" applyFill="1" applyBorder="1" applyAlignment="1">
      <alignment horizontal="center" vertical="center"/>
    </xf>
    <xf numFmtId="177" fontId="7" fillId="7" borderId="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7" fillId="7" borderId="1" xfId="2" applyNumberFormat="1" applyFont="1" applyFill="1" applyBorder="1" applyAlignment="1">
      <alignment horizontal="center" vertical="center"/>
    </xf>
    <xf numFmtId="0" fontId="27" fillId="0" borderId="0" xfId="2" applyNumberFormat="1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8" fillId="0" borderId="0" xfId="2" applyNumberFormat="1" applyFont="1" applyAlignment="1">
      <alignment horizontal="center" vertical="center"/>
    </xf>
    <xf numFmtId="177" fontId="7" fillId="0" borderId="0" xfId="2" applyNumberFormat="1" applyFont="1">
      <alignment vertical="center"/>
    </xf>
    <xf numFmtId="0" fontId="29" fillId="0" borderId="0" xfId="2" applyNumberFormat="1" applyFont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7" fillId="0" borderId="0" xfId="3" applyNumberFormat="1" applyFont="1">
      <alignment vertical="center"/>
    </xf>
    <xf numFmtId="0" fontId="18" fillId="0" borderId="0" xfId="2" applyNumberFormat="1" applyFont="1" applyFill="1" applyBorder="1" applyAlignment="1">
      <alignment vertical="center" shrinkToFit="1"/>
    </xf>
    <xf numFmtId="0" fontId="30" fillId="0" borderId="0" xfId="2" applyNumberFormat="1" applyFont="1">
      <alignment vertical="center"/>
    </xf>
    <xf numFmtId="0" fontId="18" fillId="0" borderId="0" xfId="2" applyNumberFormat="1" applyFont="1" applyBorder="1" applyAlignment="1">
      <alignment vertical="center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0" fontId="1" fillId="0" borderId="16" xfId="2" applyNumberFormat="1" applyFont="1" applyFill="1" applyBorder="1" applyAlignment="1">
      <alignment vertical="center" shrinkToFit="1"/>
    </xf>
    <xf numFmtId="0" fontId="1" fillId="0" borderId="5" xfId="2" applyNumberFormat="1" applyFont="1" applyFill="1" applyBorder="1" applyAlignment="1">
      <alignment vertical="center"/>
    </xf>
    <xf numFmtId="0" fontId="1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1" fillId="0" borderId="4" xfId="2" applyNumberFormat="1" applyFont="1" applyFill="1" applyBorder="1" applyAlignment="1" applyProtection="1">
      <alignment vertical="center" shrinkToFit="1"/>
      <protection locked="0"/>
    </xf>
    <xf numFmtId="0" fontId="1" fillId="0" borderId="18" xfId="2" applyNumberFormat="1" applyFont="1" applyFill="1" applyBorder="1" applyAlignment="1" applyProtection="1">
      <alignment vertical="center" wrapText="1"/>
      <protection locked="0"/>
    </xf>
    <xf numFmtId="0" fontId="1" fillId="0" borderId="7" xfId="2" applyNumberFormat="1" applyFont="1" applyFill="1" applyBorder="1" applyAlignment="1" applyProtection="1">
      <alignment vertical="center"/>
      <protection locked="0"/>
    </xf>
    <xf numFmtId="0" fontId="1" fillId="0" borderId="18" xfId="2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20" xfId="2" applyNumberFormat="1" applyFont="1" applyFill="1" applyBorder="1" applyAlignment="1" applyProtection="1">
      <alignment horizontal="left" vertical="center"/>
      <protection locked="0"/>
    </xf>
    <xf numFmtId="0" fontId="1" fillId="0" borderId="13" xfId="2" applyNumberFormat="1" applyFont="1" applyBorder="1" applyAlignment="1" applyProtection="1">
      <alignment horizontal="center" vertical="center"/>
      <protection locked="0"/>
    </xf>
    <xf numFmtId="0" fontId="13" fillId="0" borderId="13" xfId="0" applyNumberFormat="1" applyFont="1" applyFill="1" applyBorder="1" applyAlignment="1">
      <alignment horizontal="center" vertical="center"/>
    </xf>
    <xf numFmtId="0" fontId="14" fillId="0" borderId="13" xfId="2" applyNumberFormat="1" applyFont="1" applyBorder="1" applyAlignment="1" applyProtection="1">
      <alignment horizontal="center" vertical="center"/>
      <protection locked="0"/>
    </xf>
    <xf numFmtId="56" fontId="1" fillId="0" borderId="19" xfId="2" applyNumberFormat="1" applyFont="1" applyBorder="1" applyAlignment="1" applyProtection="1">
      <alignment horizontal="center" vertical="center"/>
      <protection locked="0"/>
    </xf>
    <xf numFmtId="56" fontId="1" fillId="0" borderId="13" xfId="2" applyNumberFormat="1" applyFont="1" applyBorder="1" applyAlignment="1" applyProtection="1">
      <alignment horizontal="center" vertical="center"/>
      <protection locked="0"/>
    </xf>
    <xf numFmtId="20" fontId="0" fillId="0" borderId="1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20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shrinkToFit="1"/>
    </xf>
    <xf numFmtId="0" fontId="0" fillId="9" borderId="12" xfId="0" applyFont="1" applyFill="1" applyBorder="1" applyAlignment="1">
      <alignment horizontal="center" vertical="center" shrinkToFit="1"/>
    </xf>
    <xf numFmtId="0" fontId="0" fillId="9" borderId="3" xfId="0" applyFont="1" applyFill="1" applyBorder="1" applyAlignment="1">
      <alignment horizontal="center" vertical="center" shrinkToFit="1"/>
    </xf>
    <xf numFmtId="0" fontId="3" fillId="2" borderId="32" xfId="0" quotePrefix="1" applyFont="1" applyFill="1" applyBorder="1" applyAlignment="1">
      <alignment horizontal="center" vertical="center" shrinkToFit="1"/>
    </xf>
    <xf numFmtId="0" fontId="3" fillId="2" borderId="33" xfId="0" quotePrefix="1" applyFont="1" applyFill="1" applyBorder="1" applyAlignment="1">
      <alignment horizontal="center" vertical="center" shrinkToFit="1"/>
    </xf>
    <xf numFmtId="0" fontId="3" fillId="2" borderId="34" xfId="0" quotePrefix="1" applyFont="1" applyFill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13" fillId="0" borderId="0" xfId="0" applyNumberFormat="1" applyFont="1" applyFill="1" applyAlignment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20" xfId="0" applyNumberFormat="1" applyFont="1" applyFill="1" applyBorder="1" applyAlignment="1" applyProtection="1">
      <alignment horizontal="center" vertical="center"/>
    </xf>
    <xf numFmtId="0" fontId="15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2" applyNumberFormat="1" applyFont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" applyNumberFormat="1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" fillId="0" borderId="13" xfId="2" applyNumberFormat="1" applyFont="1" applyFill="1" applyBorder="1" applyAlignment="1">
      <alignment horizontal="center" vertical="center"/>
    </xf>
    <xf numFmtId="0" fontId="19" fillId="0" borderId="13" xfId="2" applyNumberFormat="1" applyFont="1" applyFill="1" applyBorder="1" applyAlignment="1">
      <alignment horizontal="center" vertical="center" shrinkToFit="1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56" fontId="7" fillId="0" borderId="1" xfId="0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shrinkToFit="1"/>
    </xf>
    <xf numFmtId="0" fontId="1" fillId="0" borderId="13" xfId="2" applyNumberFormat="1" applyFont="1" applyFill="1" applyBorder="1" applyAlignment="1">
      <alignment horizontal="center" vertical="center" shrinkToFit="1"/>
    </xf>
    <xf numFmtId="0" fontId="13" fillId="0" borderId="19" xfId="0" applyNumberFormat="1" applyFont="1" applyFill="1" applyBorder="1" applyAlignment="1" applyProtection="1">
      <alignment horizontal="center" vertical="center"/>
    </xf>
    <xf numFmtId="0" fontId="1" fillId="0" borderId="20" xfId="2" applyNumberFormat="1" applyFont="1" applyFill="1" applyBorder="1" applyAlignment="1" applyProtection="1">
      <alignment horizontal="center" vertical="center"/>
      <protection locked="0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6" fillId="0" borderId="1" xfId="2" applyNumberFormat="1" applyFont="1" applyFill="1" applyBorder="1" applyAlignment="1">
      <alignment horizontal="center" vertical="center"/>
    </xf>
    <xf numFmtId="0" fontId="18" fillId="0" borderId="17" xfId="2" applyNumberFormat="1" applyFont="1" applyFill="1" applyBorder="1" applyAlignment="1">
      <alignment horizontal="center" vertical="center" shrinkToFit="1"/>
    </xf>
    <xf numFmtId="0" fontId="19" fillId="0" borderId="1" xfId="2" applyNumberFormat="1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13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6" fontId="1" fillId="0" borderId="13" xfId="2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56" fontId="1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13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2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 applyProtection="1">
      <alignment horizontal="center" vertical="center"/>
      <protection locked="0"/>
    </xf>
    <xf numFmtId="0" fontId="21" fillId="0" borderId="22" xfId="4" applyFont="1" applyBorder="1" applyAlignment="1">
      <alignment horizontal="center" vertical="center"/>
    </xf>
    <xf numFmtId="0" fontId="1" fillId="0" borderId="19" xfId="2" applyNumberFormat="1" applyFont="1" applyFill="1" applyBorder="1" applyAlignment="1">
      <alignment horizontal="center" vertical="center"/>
    </xf>
    <xf numFmtId="0" fontId="1" fillId="0" borderId="19" xfId="2" applyNumberFormat="1" applyFont="1" applyFill="1" applyBorder="1" applyAlignment="1">
      <alignment horizontal="center" vertical="center" shrinkToFit="1"/>
    </xf>
    <xf numFmtId="0" fontId="7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2" applyNumberFormat="1" applyFont="1" applyFill="1" applyBorder="1" applyAlignment="1" applyProtection="1">
      <alignment horizontal="center" vertical="center"/>
      <protection locked="0"/>
    </xf>
    <xf numFmtId="0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2" applyNumberFormat="1" applyFont="1" applyFill="1" applyBorder="1" applyAlignment="1" applyProtection="1">
      <alignment horizontal="center" vertical="center"/>
      <protection locked="0"/>
    </xf>
    <xf numFmtId="0" fontId="8" fillId="0" borderId="20" xfId="5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0" xfId="2" applyNumberFormat="1" applyFont="1" applyFill="1" applyBorder="1" applyAlignment="1" applyProtection="1">
      <alignment horizontal="center" vertical="center"/>
      <protection locked="0"/>
    </xf>
    <xf numFmtId="0" fontId="4" fillId="6" borderId="0" xfId="2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3" fillId="0" borderId="0" xfId="2" applyNumberFormat="1" applyFont="1" applyAlignment="1">
      <alignment horizontal="center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5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center" vertical="center"/>
    </xf>
    <xf numFmtId="0" fontId="25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horizontal="center" vertical="center"/>
      <protection locked="0"/>
    </xf>
    <xf numFmtId="0" fontId="7" fillId="4" borderId="2" xfId="2" applyNumberFormat="1" applyFont="1" applyFill="1" applyBorder="1" applyAlignment="1">
      <alignment horizontal="center" vertical="center"/>
    </xf>
    <xf numFmtId="0" fontId="7" fillId="4" borderId="12" xfId="2" applyNumberFormat="1" applyFont="1" applyFill="1" applyBorder="1" applyAlignment="1">
      <alignment horizontal="center" vertical="center"/>
    </xf>
    <xf numFmtId="0" fontId="7" fillId="4" borderId="3" xfId="2" applyNumberFormat="1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/>
    </xf>
    <xf numFmtId="0" fontId="7" fillId="7" borderId="2" xfId="2" applyNumberFormat="1" applyFont="1" applyFill="1" applyBorder="1" applyAlignment="1">
      <alignment horizontal="center" vertical="center"/>
    </xf>
    <xf numFmtId="0" fontId="7" fillId="7" borderId="3" xfId="2" applyNumberFormat="1" applyFont="1" applyFill="1" applyBorder="1" applyAlignment="1">
      <alignment horizontal="center" vertical="center"/>
    </xf>
    <xf numFmtId="0" fontId="7" fillId="7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7" fontId="7" fillId="8" borderId="12" xfId="2" applyNumberFormat="1" applyFont="1" applyFill="1" applyBorder="1" applyAlignment="1">
      <alignment horizontal="center" vertical="center"/>
    </xf>
    <xf numFmtId="177" fontId="7" fillId="8" borderId="3" xfId="2" applyNumberFormat="1" applyFont="1" applyFill="1" applyBorder="1" applyAlignment="1">
      <alignment horizontal="center" vertical="center"/>
    </xf>
    <xf numFmtId="177" fontId="7" fillId="8" borderId="2" xfId="2" applyNumberFormat="1" applyFont="1" applyFill="1" applyBorder="1" applyAlignment="1">
      <alignment horizontal="center" vertical="center"/>
    </xf>
    <xf numFmtId="0" fontId="7" fillId="8" borderId="2" xfId="0" applyNumberFormat="1" applyFont="1" applyFill="1" applyBorder="1" applyAlignment="1">
      <alignment horizontal="center" vertical="center"/>
    </xf>
    <xf numFmtId="0" fontId="7" fillId="8" borderId="3" xfId="2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7" fillId="0" borderId="0" xfId="2" applyNumberFormat="1" applyFont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177" fontId="7" fillId="8" borderId="1" xfId="2" applyNumberFormat="1" applyFont="1" applyFill="1" applyBorder="1" applyAlignment="1">
      <alignment horizontal="center" vertical="center"/>
    </xf>
    <xf numFmtId="0" fontId="7" fillId="8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 shrinkToFit="1"/>
    </xf>
    <xf numFmtId="0" fontId="30" fillId="0" borderId="0" xfId="2" applyNumberFormat="1" applyFont="1" applyAlignment="1">
      <alignment horizontal="center" vertical="center"/>
    </xf>
    <xf numFmtId="0" fontId="18" fillId="0" borderId="0" xfId="2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left" vertical="center"/>
    </xf>
    <xf numFmtId="56" fontId="1" fillId="0" borderId="19" xfId="0" applyNumberFormat="1" applyFont="1" applyBorder="1" applyAlignment="1" applyProtection="1">
      <alignment vertical="center"/>
      <protection locked="0"/>
    </xf>
    <xf numFmtId="0" fontId="7" fillId="0" borderId="15" xfId="0" applyNumberFormat="1" applyFont="1" applyBorder="1" applyAlignment="1" applyProtection="1">
      <alignment vertical="center"/>
      <protection locked="0"/>
    </xf>
    <xf numFmtId="0" fontId="7" fillId="0" borderId="17" xfId="0" applyNumberFormat="1" applyFont="1" applyBorder="1" applyAlignment="1" applyProtection="1">
      <alignment vertical="center"/>
      <protection locked="0"/>
    </xf>
    <xf numFmtId="0" fontId="9" fillId="0" borderId="19" xfId="0" applyNumberFormat="1" applyFont="1" applyBorder="1" applyAlignment="1" applyProtection="1">
      <alignment vertical="center"/>
      <protection locked="0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0" fillId="11" borderId="2" xfId="0" applyFont="1" applyFill="1" applyBorder="1" applyAlignment="1">
      <alignment horizontal="center" vertical="center" shrinkToFit="1"/>
    </xf>
    <xf numFmtId="0" fontId="0" fillId="11" borderId="12" xfId="0" applyFont="1" applyFill="1" applyBorder="1" applyAlignment="1">
      <alignment horizontal="center" vertical="center" shrinkToFit="1"/>
    </xf>
    <xf numFmtId="0" fontId="0" fillId="11" borderId="3" xfId="0" applyFont="1" applyFill="1" applyBorder="1" applyAlignment="1">
      <alignment horizontal="center" vertical="center" shrinkToFit="1"/>
    </xf>
    <xf numFmtId="0" fontId="0" fillId="11" borderId="0" xfId="0" applyFont="1" applyFill="1" applyAlignment="1">
      <alignment horizontal="center" vertical="center"/>
    </xf>
    <xf numFmtId="0" fontId="0" fillId="12" borderId="2" xfId="0" applyFont="1" applyFill="1" applyBorder="1" applyAlignment="1">
      <alignment horizontal="center" vertical="center" shrinkToFit="1"/>
    </xf>
    <xf numFmtId="0" fontId="0" fillId="12" borderId="12" xfId="0" applyFont="1" applyFill="1" applyBorder="1" applyAlignment="1">
      <alignment horizontal="center" vertical="center" shrinkToFit="1"/>
    </xf>
    <xf numFmtId="0" fontId="0" fillId="12" borderId="3" xfId="0" applyFont="1" applyFill="1" applyBorder="1" applyAlignment="1">
      <alignment horizontal="center" vertical="center" shrinkToFit="1"/>
    </xf>
    <xf numFmtId="0" fontId="0" fillId="12" borderId="0" xfId="0" applyFont="1" applyFill="1" applyBorder="1" applyAlignment="1">
      <alignment horizontal="center" vertical="center"/>
    </xf>
    <xf numFmtId="20" fontId="0" fillId="12" borderId="16" xfId="0" applyNumberFormat="1" applyFont="1" applyFill="1" applyBorder="1" applyAlignment="1">
      <alignment vertical="center"/>
    </xf>
    <xf numFmtId="20" fontId="0" fillId="12" borderId="0" xfId="0" applyNumberFormat="1" applyFont="1" applyFill="1" applyBorder="1" applyAlignment="1">
      <alignment vertical="center"/>
    </xf>
    <xf numFmtId="20" fontId="0" fillId="12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56" fontId="0" fillId="0" borderId="13" xfId="2" applyNumberFormat="1" applyFont="1" applyBorder="1" applyAlignment="1" applyProtection="1">
      <alignment horizontal="center" vertical="center"/>
      <protection locked="0"/>
    </xf>
    <xf numFmtId="0" fontId="8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3" xfId="2" applyNumberFormat="1" applyFont="1" applyFill="1" applyBorder="1" applyAlignment="1" applyProtection="1">
      <alignment horizontal="center" vertical="center" shrinkToFit="1"/>
    </xf>
    <xf numFmtId="0" fontId="1" fillId="0" borderId="14" xfId="2" applyNumberFormat="1" applyFont="1" applyFill="1" applyBorder="1" applyAlignment="1" applyProtection="1">
      <alignment horizontal="center" vertical="center"/>
      <protection locked="0"/>
    </xf>
    <xf numFmtId="0" fontId="1" fillId="0" borderId="18" xfId="2" applyNumberFormat="1" applyFont="1" applyBorder="1" applyAlignment="1">
      <alignment horizontal="center" vertical="center"/>
    </xf>
    <xf numFmtId="0" fontId="1" fillId="0" borderId="0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35" fillId="0" borderId="1" xfId="2" applyNumberFormat="1" applyFont="1" applyBorder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13" fillId="14" borderId="1" xfId="0" applyNumberFormat="1" applyFont="1" applyFill="1" applyBorder="1" applyAlignment="1" applyProtection="1">
      <alignment horizontal="center" vertical="center"/>
    </xf>
    <xf numFmtId="0" fontId="13" fillId="14" borderId="20" xfId="0" applyNumberFormat="1" applyFont="1" applyFill="1" applyBorder="1" applyAlignment="1" applyProtection="1">
      <alignment horizontal="center" vertical="center"/>
    </xf>
    <xf numFmtId="0" fontId="13" fillId="14" borderId="13" xfId="0" applyNumberFormat="1" applyFont="1" applyFill="1" applyBorder="1" applyAlignment="1" applyProtection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56" fontId="0" fillId="9" borderId="2" xfId="0" applyNumberFormat="1" applyFont="1" applyFill="1" applyBorder="1" applyAlignment="1">
      <alignment horizontal="center" vertical="center"/>
    </xf>
    <xf numFmtId="56" fontId="0" fillId="9" borderId="12" xfId="0" applyNumberFormat="1" applyFont="1" applyFill="1" applyBorder="1" applyAlignment="1">
      <alignment horizontal="center" vertical="center"/>
    </xf>
    <xf numFmtId="56" fontId="0" fillId="9" borderId="3" xfId="0" applyNumberFormat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shrinkToFit="1"/>
    </xf>
    <xf numFmtId="0" fontId="0" fillId="9" borderId="12" xfId="0" applyFont="1" applyFill="1" applyBorder="1" applyAlignment="1">
      <alignment horizontal="center" vertical="center" shrinkToFit="1"/>
    </xf>
    <xf numFmtId="0" fontId="0" fillId="9" borderId="3" xfId="0" applyFont="1" applyFill="1" applyBorder="1" applyAlignment="1">
      <alignment horizontal="center" vertical="center" shrinkToFit="1"/>
    </xf>
    <xf numFmtId="0" fontId="0" fillId="9" borderId="16" xfId="0" quotePrefix="1" applyFont="1" applyFill="1" applyBorder="1" applyAlignment="1">
      <alignment horizontal="center" vertical="center" shrinkToFit="1"/>
    </xf>
    <xf numFmtId="0" fontId="0" fillId="9" borderId="0" xfId="0" quotePrefix="1" applyFont="1" applyFill="1" applyBorder="1" applyAlignment="1">
      <alignment horizontal="center" vertical="center" shrinkToFit="1"/>
    </xf>
    <xf numFmtId="0" fontId="0" fillId="9" borderId="5" xfId="0" quotePrefix="1" applyFont="1" applyFill="1" applyBorder="1" applyAlignment="1">
      <alignment horizontal="center" vertical="center" shrinkToFit="1"/>
    </xf>
    <xf numFmtId="0" fontId="0" fillId="9" borderId="4" xfId="0" quotePrefix="1" applyFont="1" applyFill="1" applyBorder="1" applyAlignment="1">
      <alignment horizontal="center" vertical="center" shrinkToFit="1"/>
    </xf>
    <xf numFmtId="0" fontId="0" fillId="9" borderId="18" xfId="0" quotePrefix="1" applyFont="1" applyFill="1" applyBorder="1" applyAlignment="1">
      <alignment horizontal="center" vertical="center" shrinkToFit="1"/>
    </xf>
    <xf numFmtId="0" fontId="0" fillId="9" borderId="7" xfId="0" quotePrefix="1" applyFont="1" applyFill="1" applyBorder="1" applyAlignment="1">
      <alignment horizontal="center" vertical="center" shrinkToFit="1"/>
    </xf>
    <xf numFmtId="0" fontId="0" fillId="2" borderId="16" xfId="0" quotePrefix="1" applyFont="1" applyFill="1" applyBorder="1" applyAlignment="1">
      <alignment horizontal="center" vertical="center" shrinkToFit="1"/>
    </xf>
    <xf numFmtId="0" fontId="0" fillId="2" borderId="0" xfId="0" quotePrefix="1" applyFont="1" applyFill="1" applyBorder="1" applyAlignment="1">
      <alignment horizontal="center" vertical="center" shrinkToFit="1"/>
    </xf>
    <xf numFmtId="0" fontId="0" fillId="2" borderId="5" xfId="0" quotePrefix="1" applyFont="1" applyFill="1" applyBorder="1" applyAlignment="1">
      <alignment horizontal="center" vertical="center" shrinkToFit="1"/>
    </xf>
    <xf numFmtId="0" fontId="0" fillId="2" borderId="4" xfId="0" quotePrefix="1" applyFont="1" applyFill="1" applyBorder="1" applyAlignment="1">
      <alignment horizontal="center" vertical="center" shrinkToFit="1"/>
    </xf>
    <xf numFmtId="0" fontId="0" fillId="2" borderId="18" xfId="0" quotePrefix="1" applyFont="1" applyFill="1" applyBorder="1" applyAlignment="1">
      <alignment horizontal="center" vertical="center" shrinkToFit="1"/>
    </xf>
    <xf numFmtId="0" fontId="0" fillId="2" borderId="7" xfId="0" quotePrefix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13" borderId="2" xfId="0" applyFont="1" applyFill="1" applyBorder="1" applyAlignment="1">
      <alignment horizontal="center" vertical="center" shrinkToFit="1"/>
    </xf>
    <xf numFmtId="0" fontId="0" fillId="13" borderId="12" xfId="0" applyFont="1" applyFill="1" applyBorder="1" applyAlignment="1">
      <alignment horizontal="center" vertical="center" shrinkToFit="1"/>
    </xf>
    <xf numFmtId="0" fontId="0" fillId="13" borderId="3" xfId="0" applyFont="1" applyFill="1" applyBorder="1" applyAlignment="1">
      <alignment horizontal="center" vertical="center" shrinkToFit="1"/>
    </xf>
    <xf numFmtId="0" fontId="0" fillId="12" borderId="16" xfId="0" quotePrefix="1" applyFont="1" applyFill="1" applyBorder="1" applyAlignment="1">
      <alignment horizontal="center" vertical="center" shrinkToFit="1"/>
    </xf>
    <xf numFmtId="0" fontId="0" fillId="12" borderId="0" xfId="0" quotePrefix="1" applyFont="1" applyFill="1" applyBorder="1" applyAlignment="1">
      <alignment horizontal="center" vertical="center" shrinkToFit="1"/>
    </xf>
    <xf numFmtId="0" fontId="0" fillId="12" borderId="5" xfId="0" quotePrefix="1" applyFont="1" applyFill="1" applyBorder="1" applyAlignment="1">
      <alignment horizontal="center" vertical="center" shrinkToFit="1"/>
    </xf>
    <xf numFmtId="0" fontId="0" fillId="11" borderId="16" xfId="0" quotePrefix="1" applyFont="1" applyFill="1" applyBorder="1" applyAlignment="1">
      <alignment horizontal="center" vertical="center" shrinkToFit="1"/>
    </xf>
    <xf numFmtId="0" fontId="0" fillId="11" borderId="0" xfId="0" quotePrefix="1" applyFont="1" applyFill="1" applyBorder="1" applyAlignment="1">
      <alignment horizontal="center" vertical="center" shrinkToFit="1"/>
    </xf>
    <xf numFmtId="0" fontId="0" fillId="11" borderId="5" xfId="0" quotePrefix="1" applyFont="1" applyFill="1" applyBorder="1" applyAlignment="1">
      <alignment horizontal="center" vertical="center" shrinkToFit="1"/>
    </xf>
    <xf numFmtId="0" fontId="0" fillId="12" borderId="4" xfId="0" quotePrefix="1" applyFont="1" applyFill="1" applyBorder="1" applyAlignment="1">
      <alignment horizontal="center" vertical="center" shrinkToFit="1"/>
    </xf>
    <xf numFmtId="0" fontId="0" fillId="12" borderId="18" xfId="0" quotePrefix="1" applyFont="1" applyFill="1" applyBorder="1" applyAlignment="1">
      <alignment horizontal="center" vertical="center" shrinkToFit="1"/>
    </xf>
    <xf numFmtId="0" fontId="0" fillId="12" borderId="7" xfId="0" quotePrefix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2" xfId="0" quotePrefix="1" applyFont="1" applyFill="1" applyBorder="1" applyAlignment="1">
      <alignment horizontal="center" vertical="center" shrinkToFit="1"/>
    </xf>
    <xf numFmtId="0" fontId="0" fillId="2" borderId="12" xfId="0" quotePrefix="1" applyFont="1" applyFill="1" applyBorder="1" applyAlignment="1">
      <alignment horizontal="center" vertical="center" shrinkToFit="1"/>
    </xf>
    <xf numFmtId="0" fontId="0" fillId="2" borderId="3" xfId="0" quotePrefix="1" applyFont="1" applyFill="1" applyBorder="1" applyAlignment="1">
      <alignment horizontal="center" vertical="center" shrinkToFit="1"/>
    </xf>
    <xf numFmtId="20" fontId="0" fillId="0" borderId="2" xfId="0" applyNumberFormat="1" applyFont="1" applyBorder="1" applyAlignment="1">
      <alignment horizontal="center" vertical="center"/>
    </xf>
    <xf numFmtId="20" fontId="0" fillId="0" borderId="12" xfId="0" applyNumberFormat="1" applyFont="1" applyBorder="1" applyAlignment="1">
      <alignment horizontal="center" vertical="center"/>
    </xf>
    <xf numFmtId="20" fontId="0" fillId="0" borderId="3" xfId="0" applyNumberFormat="1" applyFont="1" applyBorder="1" applyAlignment="1">
      <alignment horizontal="center" vertical="center"/>
    </xf>
    <xf numFmtId="0" fontId="0" fillId="10" borderId="3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56" fontId="0" fillId="2" borderId="2" xfId="0" applyNumberFormat="1" applyFont="1" applyFill="1" applyBorder="1" applyAlignment="1">
      <alignment horizontal="center" vertical="center"/>
    </xf>
    <xf numFmtId="56" fontId="0" fillId="2" borderId="12" xfId="0" applyNumberFormat="1" applyFont="1" applyFill="1" applyBorder="1" applyAlignment="1">
      <alignment horizontal="center" vertical="center"/>
    </xf>
    <xf numFmtId="56" fontId="0" fillId="2" borderId="3" xfId="0" applyNumberFormat="1" applyFont="1" applyFill="1" applyBorder="1" applyAlignment="1">
      <alignment horizontal="center" vertical="center"/>
    </xf>
    <xf numFmtId="20" fontId="0" fillId="0" borderId="11" xfId="0" applyNumberFormat="1" applyFont="1" applyBorder="1" applyAlignment="1">
      <alignment horizontal="center" vertical="center"/>
    </xf>
    <xf numFmtId="20" fontId="0" fillId="0" borderId="6" xfId="0" applyNumberFormat="1" applyFont="1" applyBorder="1" applyAlignment="1">
      <alignment horizontal="center" vertical="center"/>
    </xf>
    <xf numFmtId="20" fontId="0" fillId="0" borderId="4" xfId="0" applyNumberFormat="1" applyFont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56" fontId="0" fillId="0" borderId="2" xfId="0" applyNumberFormat="1" applyFont="1" applyBorder="1" applyAlignment="1">
      <alignment horizontal="center" vertical="center"/>
    </xf>
    <xf numFmtId="56" fontId="0" fillId="0" borderId="12" xfId="0" applyNumberFormat="1" applyFont="1" applyBorder="1" applyAlignment="1">
      <alignment horizontal="center" vertical="center"/>
    </xf>
    <xf numFmtId="56" fontId="0" fillId="0" borderId="3" xfId="0" applyNumberFormat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11" borderId="4" xfId="0" quotePrefix="1" applyFont="1" applyFill="1" applyBorder="1" applyAlignment="1">
      <alignment horizontal="center" vertical="center" shrinkToFit="1"/>
    </xf>
    <xf numFmtId="0" fontId="0" fillId="11" borderId="18" xfId="0" quotePrefix="1" applyFont="1" applyFill="1" applyBorder="1" applyAlignment="1">
      <alignment horizontal="center" vertical="center" shrinkToFit="1"/>
    </xf>
    <xf numFmtId="0" fontId="0" fillId="11" borderId="7" xfId="0" quotePrefix="1" applyFont="1" applyFill="1" applyBorder="1" applyAlignment="1">
      <alignment horizontal="center" vertical="center" shrinkToFit="1"/>
    </xf>
    <xf numFmtId="20" fontId="0" fillId="12" borderId="1" xfId="0" applyNumberFormat="1" applyFont="1" applyFill="1" applyBorder="1" applyAlignment="1">
      <alignment horizontal="center" vertical="center"/>
    </xf>
    <xf numFmtId="20" fontId="0" fillId="11" borderId="1" xfId="0" applyNumberFormat="1" applyFont="1" applyFill="1" applyBorder="1" applyAlignment="1">
      <alignment horizontal="center" vertical="center"/>
    </xf>
    <xf numFmtId="20" fontId="32" fillId="12" borderId="16" xfId="0" applyNumberFormat="1" applyFont="1" applyFill="1" applyBorder="1" applyAlignment="1">
      <alignment horizontal="center" vertical="center"/>
    </xf>
    <xf numFmtId="20" fontId="32" fillId="12" borderId="0" xfId="0" applyNumberFormat="1" applyFont="1" applyFill="1" applyBorder="1" applyAlignment="1">
      <alignment horizontal="center" vertical="center"/>
    </xf>
    <xf numFmtId="20" fontId="32" fillId="12" borderId="5" xfId="0" applyNumberFormat="1" applyFont="1" applyFill="1" applyBorder="1" applyAlignment="1">
      <alignment horizontal="center" vertical="center"/>
    </xf>
    <xf numFmtId="20" fontId="32" fillId="11" borderId="16" xfId="0" applyNumberFormat="1" applyFont="1" applyFill="1" applyBorder="1" applyAlignment="1">
      <alignment horizontal="center" vertical="center"/>
    </xf>
    <xf numFmtId="20" fontId="32" fillId="11" borderId="0" xfId="0" applyNumberFormat="1" applyFont="1" applyFill="1" applyBorder="1" applyAlignment="1">
      <alignment horizontal="center" vertical="center"/>
    </xf>
    <xf numFmtId="20" fontId="0" fillId="11" borderId="16" xfId="0" applyNumberFormat="1" applyFont="1" applyFill="1" applyBorder="1" applyAlignment="1">
      <alignment horizontal="center" vertical="center"/>
    </xf>
    <xf numFmtId="20" fontId="0" fillId="11" borderId="0" xfId="0" applyNumberFormat="1" applyFont="1" applyFill="1" applyBorder="1" applyAlignment="1">
      <alignment horizontal="center" vertical="center"/>
    </xf>
    <xf numFmtId="176" fontId="1" fillId="0" borderId="13" xfId="2" applyNumberFormat="1" applyFont="1" applyFill="1" applyBorder="1" applyAlignment="1" applyProtection="1">
      <alignment horizontal="center" vertical="center" wrapText="1"/>
    </xf>
    <xf numFmtId="176" fontId="1" fillId="0" borderId="15" xfId="2" applyNumberFormat="1" applyFont="1" applyFill="1" applyBorder="1" applyAlignment="1" applyProtection="1">
      <alignment horizontal="center" vertical="center" wrapText="1"/>
    </xf>
    <xf numFmtId="176" fontId="1" fillId="0" borderId="17" xfId="2" applyNumberFormat="1" applyFont="1" applyFill="1" applyBorder="1" applyAlignment="1" applyProtection="1">
      <alignment horizontal="center" vertical="center" wrapText="1"/>
    </xf>
    <xf numFmtId="0" fontId="1" fillId="0" borderId="13" xfId="2" applyNumberFormat="1" applyFont="1" applyFill="1" applyBorder="1" applyAlignment="1" applyProtection="1">
      <alignment horizontal="center" vertical="center" wrapText="1"/>
    </xf>
    <xf numFmtId="0" fontId="1" fillId="0" borderId="15" xfId="2" applyNumberFormat="1" applyFont="1" applyFill="1" applyBorder="1" applyAlignment="1" applyProtection="1">
      <alignment horizontal="center" vertical="center" wrapText="1"/>
    </xf>
    <xf numFmtId="0" fontId="1" fillId="0" borderId="17" xfId="2" applyNumberFormat="1" applyFont="1" applyFill="1" applyBorder="1" applyAlignment="1" applyProtection="1">
      <alignment horizontal="center" vertical="center" wrapText="1"/>
    </xf>
    <xf numFmtId="0" fontId="35" fillId="0" borderId="1" xfId="2" applyNumberFormat="1" applyFont="1" applyBorder="1" applyAlignment="1" applyProtection="1">
      <alignment horizontal="center" vertical="center"/>
    </xf>
    <xf numFmtId="0" fontId="1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2" applyNumberFormat="1" applyFont="1" applyBorder="1" applyAlignment="1" applyProtection="1">
      <alignment horizontal="center" vertical="center"/>
    </xf>
    <xf numFmtId="0" fontId="1" fillId="0" borderId="15" xfId="2" applyNumberFormat="1" applyFont="1" applyBorder="1" applyAlignment="1" applyProtection="1">
      <alignment horizontal="center" vertical="center"/>
    </xf>
    <xf numFmtId="0" fontId="1" fillId="0" borderId="17" xfId="2" applyNumberFormat="1" applyFont="1" applyBorder="1" applyAlignment="1" applyProtection="1">
      <alignment horizontal="center" vertical="center"/>
    </xf>
    <xf numFmtId="56" fontId="1" fillId="0" borderId="11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14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3" xfId="2" applyNumberFormat="1" applyFont="1" applyFill="1" applyBorder="1" applyAlignment="1" applyProtection="1">
      <alignment horizontal="center" vertical="center"/>
      <protection locked="0"/>
    </xf>
    <xf numFmtId="0" fontId="1" fillId="0" borderId="24" xfId="2" applyNumberFormat="1" applyFont="1" applyFill="1" applyBorder="1" applyAlignment="1" applyProtection="1">
      <alignment horizontal="center" vertical="center"/>
      <protection locked="0"/>
    </xf>
    <xf numFmtId="0" fontId="1" fillId="0" borderId="25" xfId="2" applyNumberFormat="1" applyFont="1" applyFill="1" applyBorder="1" applyAlignment="1" applyProtection="1">
      <alignment horizontal="center" vertical="center"/>
      <protection locked="0"/>
    </xf>
    <xf numFmtId="0" fontId="1" fillId="0" borderId="26" xfId="2" applyNumberFormat="1" applyFont="1" applyFill="1" applyBorder="1" applyAlignment="1" applyProtection="1">
      <alignment horizontal="center" vertical="center"/>
      <protection locked="0"/>
    </xf>
    <xf numFmtId="0" fontId="1" fillId="0" borderId="27" xfId="2" applyNumberFormat="1" applyFont="1" applyFill="1" applyBorder="1" applyAlignment="1" applyProtection="1">
      <alignment horizontal="center" vertical="center"/>
      <protection locked="0"/>
    </xf>
    <xf numFmtId="0" fontId="1" fillId="0" borderId="28" xfId="2" applyNumberFormat="1" applyFont="1" applyFill="1" applyBorder="1" applyAlignment="1" applyProtection="1">
      <alignment horizontal="center" vertical="center"/>
      <protection locked="0"/>
    </xf>
    <xf numFmtId="0" fontId="1" fillId="0" borderId="29" xfId="2" applyNumberFormat="1" applyFont="1" applyFill="1" applyBorder="1" applyAlignment="1" applyProtection="1">
      <alignment horizontal="center" vertical="center"/>
      <protection locked="0"/>
    </xf>
    <xf numFmtId="0" fontId="1" fillId="0" borderId="30" xfId="2" applyNumberFormat="1" applyFont="1" applyFill="1" applyBorder="1" applyAlignment="1" applyProtection="1">
      <alignment horizontal="center" vertical="center"/>
      <protection locked="0"/>
    </xf>
    <xf numFmtId="0" fontId="1" fillId="0" borderId="31" xfId="2" applyNumberFormat="1" applyFont="1" applyFill="1" applyBorder="1" applyAlignment="1" applyProtection="1">
      <alignment horizontal="center" vertical="center"/>
      <protection locked="0"/>
    </xf>
    <xf numFmtId="0" fontId="1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5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6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7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8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1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3" xfId="2" applyNumberFormat="1" applyFont="1" applyFill="1" applyBorder="1" applyAlignment="1" applyProtection="1">
      <alignment horizontal="center" vertical="center"/>
      <protection locked="0"/>
    </xf>
    <xf numFmtId="56" fontId="1" fillId="0" borderId="24" xfId="2" applyNumberFormat="1" applyFont="1" applyFill="1" applyBorder="1" applyAlignment="1" applyProtection="1">
      <alignment horizontal="center" vertical="center"/>
      <protection locked="0"/>
    </xf>
    <xf numFmtId="56" fontId="1" fillId="0" borderId="25" xfId="2" applyNumberFormat="1" applyFont="1" applyFill="1" applyBorder="1" applyAlignment="1" applyProtection="1">
      <alignment horizontal="center" vertical="center"/>
      <protection locked="0"/>
    </xf>
    <xf numFmtId="56" fontId="1" fillId="0" borderId="26" xfId="2" applyNumberFormat="1" applyFont="1" applyFill="1" applyBorder="1" applyAlignment="1" applyProtection="1">
      <alignment horizontal="center" vertical="center"/>
      <protection locked="0"/>
    </xf>
    <xf numFmtId="56" fontId="1" fillId="0" borderId="27" xfId="2" applyNumberFormat="1" applyFont="1" applyFill="1" applyBorder="1" applyAlignment="1" applyProtection="1">
      <alignment horizontal="center" vertical="center"/>
      <protection locked="0"/>
    </xf>
    <xf numFmtId="56" fontId="1" fillId="0" borderId="28" xfId="2" applyNumberFormat="1" applyFont="1" applyFill="1" applyBorder="1" applyAlignment="1" applyProtection="1">
      <alignment horizontal="center" vertical="center"/>
      <protection locked="0"/>
    </xf>
    <xf numFmtId="56" fontId="1" fillId="0" borderId="29" xfId="2" applyNumberFormat="1" applyFont="1" applyFill="1" applyBorder="1" applyAlignment="1" applyProtection="1">
      <alignment horizontal="center" vertical="center"/>
      <protection locked="0"/>
    </xf>
    <xf numFmtId="56" fontId="1" fillId="0" borderId="30" xfId="2" applyNumberFormat="1" applyFont="1" applyFill="1" applyBorder="1" applyAlignment="1" applyProtection="1">
      <alignment horizontal="center" vertical="center"/>
      <protection locked="0"/>
    </xf>
    <xf numFmtId="56" fontId="1" fillId="0" borderId="31" xfId="2" applyNumberFormat="1" applyFont="1" applyFill="1" applyBorder="1" applyAlignment="1" applyProtection="1">
      <alignment horizontal="center" vertical="center"/>
      <protection locked="0"/>
    </xf>
    <xf numFmtId="0" fontId="1" fillId="0" borderId="13" xfId="2" applyNumberFormat="1" applyFont="1" applyFill="1" applyBorder="1" applyAlignment="1" applyProtection="1">
      <alignment horizontal="center" vertical="center"/>
    </xf>
    <xf numFmtId="0" fontId="1" fillId="0" borderId="15" xfId="2" applyNumberFormat="1" applyFont="1" applyFill="1" applyBorder="1" applyAlignment="1" applyProtection="1">
      <alignment horizontal="center" vertical="center"/>
    </xf>
    <xf numFmtId="0" fontId="1" fillId="0" borderId="17" xfId="2" applyNumberFormat="1" applyFont="1" applyFill="1" applyBorder="1" applyAlignment="1" applyProtection="1">
      <alignment horizontal="center" vertical="center"/>
    </xf>
    <xf numFmtId="0" fontId="1" fillId="0" borderId="13" xfId="2" applyNumberFormat="1" applyFont="1" applyFill="1" applyBorder="1" applyAlignment="1" applyProtection="1">
      <alignment horizontal="center" vertical="center" wrapText="1" shrinkToFit="1"/>
    </xf>
    <xf numFmtId="0" fontId="1" fillId="0" borderId="15" xfId="2" applyNumberFormat="1" applyFont="1" applyFill="1" applyBorder="1" applyAlignment="1" applyProtection="1">
      <alignment horizontal="center" vertical="center" wrapText="1" shrinkToFit="1"/>
    </xf>
    <xf numFmtId="0" fontId="1" fillId="0" borderId="17" xfId="2" applyNumberFormat="1" applyFont="1" applyFill="1" applyBorder="1" applyAlignment="1" applyProtection="1">
      <alignment horizontal="center" vertical="center" wrapText="1" shrinkToFit="1"/>
    </xf>
    <xf numFmtId="56" fontId="1" fillId="3" borderId="11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6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2" applyNumberFormat="1" applyFont="1" applyFill="1" applyBorder="1" applyAlignment="1" applyProtection="1">
      <alignment horizontal="center" vertical="center"/>
      <protection locked="0"/>
    </xf>
    <xf numFmtId="0" fontId="1" fillId="3" borderId="14" xfId="2" applyNumberFormat="1" applyFont="1" applyFill="1" applyBorder="1" applyAlignment="1" applyProtection="1">
      <alignment horizontal="center" vertical="center"/>
      <protection locked="0"/>
    </xf>
    <xf numFmtId="0" fontId="1" fillId="3" borderId="6" xfId="2" applyNumberFormat="1" applyFont="1" applyFill="1" applyBorder="1" applyAlignment="1" applyProtection="1">
      <alignment horizontal="center" vertical="center"/>
      <protection locked="0"/>
    </xf>
    <xf numFmtId="0" fontId="1" fillId="3" borderId="11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14" xfId="2" applyNumberFormat="1" applyFont="1" applyFill="1" applyBorder="1" applyAlignment="1" applyProtection="1">
      <alignment horizontal="center" vertical="center"/>
      <protection locked="0"/>
    </xf>
    <xf numFmtId="0" fontId="1" fillId="0" borderId="14" xfId="2" applyNumberFormat="1" applyFont="1" applyFill="1" applyBorder="1" applyAlignment="1" applyProtection="1">
      <alignment horizontal="center" vertical="center"/>
      <protection locked="0"/>
    </xf>
    <xf numFmtId="0" fontId="1" fillId="0" borderId="6" xfId="2" applyNumberFormat="1" applyFont="1" applyFill="1" applyBorder="1" applyAlignment="1" applyProtection="1">
      <alignment horizontal="center" vertical="center"/>
      <protection locked="0"/>
    </xf>
    <xf numFmtId="56" fontId="1" fillId="3" borderId="11" xfId="2" applyNumberFormat="1" applyFont="1" applyFill="1" applyBorder="1" applyAlignment="1" applyProtection="1">
      <alignment horizontal="center" vertical="center"/>
      <protection locked="0"/>
    </xf>
    <xf numFmtId="56" fontId="1" fillId="3" borderId="14" xfId="2" applyNumberFormat="1" applyFont="1" applyFill="1" applyBorder="1" applyAlignment="1" applyProtection="1">
      <alignment horizontal="center" vertical="center"/>
      <protection locked="0"/>
    </xf>
    <xf numFmtId="56" fontId="1" fillId="3" borderId="6" xfId="2" applyNumberFormat="1" applyFont="1" applyFill="1" applyBorder="1" applyAlignment="1" applyProtection="1">
      <alignment horizontal="center" vertical="center"/>
      <protection locked="0"/>
    </xf>
    <xf numFmtId="0" fontId="1" fillId="0" borderId="13" xfId="2" applyNumberFormat="1" applyFont="1" applyFill="1" applyBorder="1" applyAlignment="1" applyProtection="1">
      <alignment horizontal="center" vertical="center" shrinkToFit="1"/>
    </xf>
    <xf numFmtId="0" fontId="1" fillId="0" borderId="15" xfId="2" applyNumberFormat="1" applyFont="1" applyFill="1" applyBorder="1" applyAlignment="1" applyProtection="1">
      <alignment horizontal="center" vertical="center" shrinkToFit="1"/>
    </xf>
    <xf numFmtId="0" fontId="1" fillId="0" borderId="17" xfId="2" applyNumberFormat="1" applyFont="1" applyFill="1" applyBorder="1" applyAlignment="1" applyProtection="1">
      <alignment horizontal="center" vertical="center" shrinkToFit="1"/>
    </xf>
    <xf numFmtId="0" fontId="1" fillId="3" borderId="11" xfId="3" applyNumberFormat="1" applyFont="1" applyFill="1" applyBorder="1" applyAlignment="1" applyProtection="1">
      <alignment horizontal="center" vertical="center" shrinkToFit="1"/>
      <protection locked="0"/>
    </xf>
    <xf numFmtId="0" fontId="1" fillId="3" borderId="14" xfId="3" applyNumberFormat="1" applyFont="1" applyFill="1" applyBorder="1" applyAlignment="1" applyProtection="1">
      <alignment horizontal="center" vertical="center" shrinkToFit="1"/>
      <protection locked="0"/>
    </xf>
    <xf numFmtId="0" fontId="1" fillId="3" borderId="6" xfId="3" applyNumberFormat="1" applyFont="1" applyFill="1" applyBorder="1" applyAlignment="1" applyProtection="1">
      <alignment horizontal="center" vertical="center" shrinkToFit="1"/>
      <protection locked="0"/>
    </xf>
    <xf numFmtId="56" fontId="1" fillId="0" borderId="23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4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5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6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7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8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29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30" xfId="2" applyNumberFormat="1" applyFont="1" applyFill="1" applyBorder="1" applyAlignment="1" applyProtection="1">
      <alignment horizontal="center" vertical="center" shrinkToFit="1"/>
      <protection locked="0"/>
    </xf>
    <xf numFmtId="56" fontId="1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2" applyNumberFormat="1" applyFont="1" applyFill="1" applyBorder="1" applyAlignment="1" applyProtection="1">
      <alignment horizontal="center" vertical="center" shrinkToFit="1"/>
    </xf>
    <xf numFmtId="0" fontId="1" fillId="0" borderId="12" xfId="2" applyNumberFormat="1" applyFont="1" applyFill="1" applyBorder="1" applyAlignment="1" applyProtection="1">
      <alignment horizontal="center" vertical="center" shrinkToFit="1"/>
    </xf>
    <xf numFmtId="0" fontId="1" fillId="0" borderId="3" xfId="2" applyNumberFormat="1" applyFont="1" applyFill="1" applyBorder="1" applyAlignment="1" applyProtection="1">
      <alignment horizontal="center" vertical="center" shrinkToFit="1"/>
    </xf>
    <xf numFmtId="0" fontId="1" fillId="3" borderId="1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NumberFormat="1" applyFont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26" fillId="0" borderId="0" xfId="2" applyNumberFormat="1" applyFont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2 2_２２年度成績表5.13" xfId="3"/>
    <cellStyle name="標準 3 2_２２年度成績表" xfId="5"/>
    <cellStyle name="標準_Sheet1" xfId="4"/>
  </cellStyles>
  <dxfs count="3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99FF99"/>
      <color rgb="FFCCFFFF"/>
      <color rgb="FFFFFFCC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28576</xdr:rowOff>
    </xdr:from>
    <xdr:to>
      <xdr:col>60</xdr:col>
      <xdr:colOff>156882</xdr:colOff>
      <xdr:row>1</xdr:row>
      <xdr:rowOff>166970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746873" y="28576"/>
          <a:ext cx="11773459" cy="309844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 cmpd="sng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平成２７年度　千葉ガス杯　成田四十雀サッカーリーグ</a:t>
          </a:r>
          <a:endParaRPr lang="en-US" altLang="ja-JP" sz="1800" b="1" i="0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800" b="1" i="0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9525</xdr:colOff>
      <xdr:row>3</xdr:row>
      <xdr:rowOff>19050</xdr:rowOff>
    </xdr:from>
    <xdr:to>
      <xdr:col>32</xdr:col>
      <xdr:colOff>9525</xdr:colOff>
      <xdr:row>30</xdr:row>
      <xdr:rowOff>0</xdr:rowOff>
    </xdr:to>
    <xdr:cxnSp macro="">
      <xdr:nvCxnSpPr>
        <xdr:cNvPr id="3" name="直線コネクタ 7"/>
        <xdr:cNvCxnSpPr>
          <a:cxnSpLocks noChangeShapeType="1"/>
        </xdr:cNvCxnSpPr>
      </xdr:nvCxnSpPr>
      <xdr:spPr bwMode="auto">
        <a:xfrm>
          <a:off x="1895475" y="533400"/>
          <a:ext cx="5143500" cy="4610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189378</xdr:colOff>
      <xdr:row>0</xdr:row>
      <xdr:rowOff>12887</xdr:rowOff>
    </xdr:from>
    <xdr:to>
      <xdr:col>10</xdr:col>
      <xdr:colOff>11205</xdr:colOff>
      <xdr:row>0</xdr:row>
      <xdr:rowOff>409407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1075203" y="184337"/>
          <a:ext cx="6270252" cy="39652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平成２７年度成田市社会人サッカーリーグ　四十雀（ＭＶＰ）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189378</xdr:colOff>
      <xdr:row>1</xdr:row>
      <xdr:rowOff>12887</xdr:rowOff>
    </xdr:from>
    <xdr:to>
      <xdr:col>10</xdr:col>
      <xdr:colOff>638735</xdr:colOff>
      <xdr:row>1</xdr:row>
      <xdr:rowOff>409407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1075203" y="184337"/>
          <a:ext cx="6897782" cy="39652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平成２７年度成田市社会人サッカーリーグ　四十雀（警告・退場者）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showWhiteSpace="0" zoomScaleNormal="100" zoomScalePageLayoutView="75" workbookViewId="0">
      <selection activeCell="B1" sqref="B1:P2"/>
    </sheetView>
  </sheetViews>
  <sheetFormatPr defaultRowHeight="17.25" customHeight="1"/>
  <cols>
    <col min="1" max="1" width="2.125" style="34" customWidth="1"/>
    <col min="2" max="3" width="9.625" style="34" customWidth="1"/>
    <col min="4" max="4" width="3.875" style="34" customWidth="1"/>
    <col min="5" max="5" width="3.125" style="34" customWidth="1"/>
    <col min="6" max="7" width="3.875" style="34" customWidth="1"/>
    <col min="8" max="8" width="3.125" style="34" customWidth="1"/>
    <col min="9" max="10" width="3.875" style="34" customWidth="1"/>
    <col min="11" max="11" width="3.125" style="34" customWidth="1"/>
    <col min="12" max="13" width="3.875" style="34" customWidth="1"/>
    <col min="14" max="14" width="3.125" style="34" customWidth="1"/>
    <col min="15" max="16" width="3.875" style="34" customWidth="1"/>
    <col min="17" max="17" width="3.125" style="34" customWidth="1"/>
    <col min="18" max="19" width="3.875" style="34" customWidth="1"/>
    <col min="20" max="20" width="3.125" style="34" customWidth="1"/>
    <col min="21" max="22" width="3.875" style="34" customWidth="1"/>
    <col min="23" max="23" width="3.125" style="34" customWidth="1"/>
    <col min="24" max="25" width="3.875" style="34" customWidth="1"/>
    <col min="26" max="26" width="3.125" style="34" customWidth="1"/>
    <col min="27" max="28" width="3.875" style="34" customWidth="1"/>
    <col min="29" max="29" width="3.125" style="34" customWidth="1"/>
    <col min="30" max="31" width="3.875" style="34" customWidth="1"/>
    <col min="32" max="32" width="3.125" style="34" customWidth="1"/>
    <col min="33" max="33" width="3.875" style="34" customWidth="1"/>
    <col min="34" max="39" width="3.375" style="34" customWidth="1"/>
    <col min="40" max="16384" width="9" style="34"/>
  </cols>
  <sheetData>
    <row r="1" spans="1:40" ht="17.25" customHeight="1">
      <c r="B1" s="378" t="s">
        <v>46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"/>
      <c r="R1" s="37"/>
    </row>
    <row r="2" spans="1:40" ht="17.25" customHeight="1">
      <c r="A2" s="36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"/>
      <c r="R2" s="37"/>
    </row>
    <row r="3" spans="1:40" ht="11.25" customHeight="1"/>
    <row r="4" spans="1:40" ht="17.25" customHeight="1">
      <c r="B4" s="35" t="s">
        <v>8</v>
      </c>
      <c r="D4" s="361"/>
      <c r="E4" s="361"/>
      <c r="F4" s="361"/>
      <c r="G4" s="361"/>
      <c r="H4" s="361"/>
      <c r="I4" s="361"/>
      <c r="V4" s="361"/>
      <c r="W4" s="361"/>
      <c r="X4" s="361"/>
      <c r="Y4" s="361"/>
      <c r="Z4" s="361"/>
      <c r="AA4" s="361"/>
    </row>
    <row r="5" spans="1:40" ht="17.25" customHeight="1">
      <c r="B5" s="383" t="s">
        <v>0</v>
      </c>
      <c r="C5" s="383"/>
      <c r="D5" s="362">
        <v>42120</v>
      </c>
      <c r="E5" s="363"/>
      <c r="F5" s="363"/>
      <c r="G5" s="363"/>
      <c r="H5" s="363"/>
      <c r="I5" s="364"/>
      <c r="J5" s="362">
        <v>42162</v>
      </c>
      <c r="K5" s="363"/>
      <c r="L5" s="363"/>
      <c r="M5" s="363"/>
      <c r="N5" s="363"/>
      <c r="O5" s="364"/>
      <c r="P5" s="314">
        <v>42190</v>
      </c>
      <c r="Q5" s="315"/>
      <c r="R5" s="315"/>
      <c r="S5" s="315"/>
      <c r="T5" s="315"/>
      <c r="U5" s="316"/>
      <c r="V5" s="362">
        <v>42218</v>
      </c>
      <c r="W5" s="363"/>
      <c r="X5" s="363"/>
      <c r="Y5" s="363"/>
      <c r="Z5" s="363"/>
      <c r="AA5" s="364"/>
      <c r="AB5" s="362">
        <v>42260</v>
      </c>
      <c r="AC5" s="363"/>
      <c r="AD5" s="363"/>
      <c r="AE5" s="363"/>
      <c r="AF5" s="363"/>
      <c r="AG5" s="364"/>
      <c r="AK5" s="297"/>
      <c r="AL5" s="297"/>
      <c r="AM5" s="297"/>
    </row>
    <row r="6" spans="1:40" ht="17.25" customHeight="1">
      <c r="B6" s="383" t="s">
        <v>1</v>
      </c>
      <c r="C6" s="383"/>
      <c r="D6" s="332" t="s">
        <v>10</v>
      </c>
      <c r="E6" s="333"/>
      <c r="F6" s="334"/>
      <c r="G6" s="332" t="s">
        <v>12</v>
      </c>
      <c r="H6" s="333"/>
      <c r="I6" s="334"/>
      <c r="J6" s="380" t="s">
        <v>10</v>
      </c>
      <c r="K6" s="381"/>
      <c r="L6" s="382"/>
      <c r="M6" s="332" t="s">
        <v>13</v>
      </c>
      <c r="N6" s="333"/>
      <c r="O6" s="334"/>
      <c r="P6" s="317" t="s">
        <v>10</v>
      </c>
      <c r="Q6" s="318"/>
      <c r="R6" s="319"/>
      <c r="S6" s="317" t="s">
        <v>13</v>
      </c>
      <c r="T6" s="318"/>
      <c r="U6" s="319"/>
      <c r="V6" s="332" t="s">
        <v>10</v>
      </c>
      <c r="W6" s="333"/>
      <c r="X6" s="334"/>
      <c r="Y6" s="332" t="s">
        <v>13</v>
      </c>
      <c r="Z6" s="333"/>
      <c r="AA6" s="334"/>
      <c r="AB6" s="332" t="s">
        <v>10</v>
      </c>
      <c r="AC6" s="333"/>
      <c r="AD6" s="334"/>
      <c r="AE6" s="347" t="s">
        <v>13</v>
      </c>
      <c r="AF6" s="347"/>
      <c r="AG6" s="347"/>
      <c r="AK6" s="297"/>
      <c r="AL6" s="297"/>
      <c r="AM6" s="297"/>
    </row>
    <row r="7" spans="1:40" ht="17.25" customHeight="1">
      <c r="B7" s="176" t="s">
        <v>2</v>
      </c>
      <c r="C7" s="171" t="s">
        <v>140</v>
      </c>
      <c r="D7" s="357" t="s">
        <v>41</v>
      </c>
      <c r="E7" s="358"/>
      <c r="F7" s="359"/>
      <c r="G7" s="351" t="s">
        <v>45</v>
      </c>
      <c r="H7" s="352"/>
      <c r="I7" s="353"/>
      <c r="J7" s="172"/>
      <c r="K7" s="173" t="s">
        <v>141</v>
      </c>
      <c r="L7" s="174"/>
      <c r="M7" s="172"/>
      <c r="N7" s="173" t="s">
        <v>141</v>
      </c>
      <c r="O7" s="174"/>
      <c r="P7" s="179"/>
      <c r="Q7" s="180" t="s">
        <v>141</v>
      </c>
      <c r="R7" s="181"/>
      <c r="S7" s="179"/>
      <c r="T7" s="180" t="s">
        <v>141</v>
      </c>
      <c r="U7" s="181"/>
      <c r="V7" s="172" t="s">
        <v>142</v>
      </c>
      <c r="W7" s="173" t="s">
        <v>141</v>
      </c>
      <c r="X7" s="174" t="s">
        <v>47</v>
      </c>
      <c r="Y7" s="172" t="s">
        <v>55</v>
      </c>
      <c r="Z7" s="173" t="s">
        <v>141</v>
      </c>
      <c r="AA7" s="174" t="s">
        <v>48</v>
      </c>
      <c r="AB7" s="172" t="s">
        <v>142</v>
      </c>
      <c r="AC7" s="173" t="s">
        <v>141</v>
      </c>
      <c r="AD7" s="174" t="s">
        <v>55</v>
      </c>
      <c r="AE7" s="290" t="s">
        <v>48</v>
      </c>
      <c r="AF7" s="291" t="s">
        <v>141</v>
      </c>
      <c r="AG7" s="292" t="s">
        <v>47</v>
      </c>
      <c r="AH7" s="294" t="s">
        <v>216</v>
      </c>
      <c r="AI7" s="295"/>
      <c r="AJ7" s="296"/>
      <c r="AK7" s="290" t="s">
        <v>19</v>
      </c>
      <c r="AL7" s="291" t="s">
        <v>141</v>
      </c>
      <c r="AM7" s="292" t="s">
        <v>145</v>
      </c>
      <c r="AN7" s="387">
        <v>0.79166666666666663</v>
      </c>
    </row>
    <row r="8" spans="1:40" ht="17.25" customHeight="1">
      <c r="B8" s="379" t="s">
        <v>6</v>
      </c>
      <c r="C8" s="379"/>
      <c r="D8" s="357" t="s">
        <v>15</v>
      </c>
      <c r="E8" s="358"/>
      <c r="F8" s="359"/>
      <c r="G8" s="348" t="s">
        <v>143</v>
      </c>
      <c r="H8" s="349"/>
      <c r="I8" s="350"/>
      <c r="J8" s="329"/>
      <c r="K8" s="330"/>
      <c r="L8" s="331"/>
      <c r="M8" s="326"/>
      <c r="N8" s="327"/>
      <c r="O8" s="328"/>
      <c r="P8" s="320"/>
      <c r="Q8" s="321"/>
      <c r="R8" s="322"/>
      <c r="S8" s="320"/>
      <c r="T8" s="321"/>
      <c r="U8" s="322"/>
      <c r="V8" s="326" t="s">
        <v>63</v>
      </c>
      <c r="W8" s="327"/>
      <c r="X8" s="328"/>
      <c r="Y8" s="326" t="s">
        <v>51</v>
      </c>
      <c r="Z8" s="327"/>
      <c r="AA8" s="328"/>
      <c r="AB8" s="326" t="s">
        <v>57</v>
      </c>
      <c r="AC8" s="327"/>
      <c r="AD8" s="328"/>
      <c r="AE8" s="338" t="s">
        <v>19</v>
      </c>
      <c r="AF8" s="339"/>
      <c r="AG8" s="340"/>
      <c r="AH8" s="389" t="s">
        <v>215</v>
      </c>
      <c r="AI8" s="390"/>
      <c r="AJ8" s="391"/>
      <c r="AK8" s="344" t="s">
        <v>50</v>
      </c>
      <c r="AL8" s="345"/>
      <c r="AM8" s="346"/>
      <c r="AN8" s="387"/>
    </row>
    <row r="9" spans="1:40" ht="17.25" customHeight="1">
      <c r="B9" s="176" t="s">
        <v>3</v>
      </c>
      <c r="C9" s="171" t="s">
        <v>144</v>
      </c>
      <c r="D9" s="357" t="s">
        <v>42</v>
      </c>
      <c r="E9" s="358"/>
      <c r="F9" s="359"/>
      <c r="G9" s="357" t="s">
        <v>17</v>
      </c>
      <c r="H9" s="358"/>
      <c r="I9" s="359"/>
      <c r="J9" s="172" t="s">
        <v>55</v>
      </c>
      <c r="K9" s="173" t="s">
        <v>141</v>
      </c>
      <c r="L9" s="174" t="s">
        <v>145</v>
      </c>
      <c r="M9" s="172" t="s">
        <v>54</v>
      </c>
      <c r="N9" s="173" t="s">
        <v>141</v>
      </c>
      <c r="O9" s="174" t="s">
        <v>47</v>
      </c>
      <c r="P9" s="179" t="s">
        <v>143</v>
      </c>
      <c r="Q9" s="180" t="s">
        <v>141</v>
      </c>
      <c r="R9" s="181" t="s">
        <v>145</v>
      </c>
      <c r="S9" s="179" t="s">
        <v>47</v>
      </c>
      <c r="T9" s="180" t="s">
        <v>146</v>
      </c>
      <c r="U9" s="181" t="s">
        <v>58</v>
      </c>
      <c r="V9" s="172" t="s">
        <v>142</v>
      </c>
      <c r="W9" s="173" t="s">
        <v>141</v>
      </c>
      <c r="X9" s="174" t="s">
        <v>58</v>
      </c>
      <c r="Y9" s="172" t="s">
        <v>55</v>
      </c>
      <c r="Z9" s="173" t="s">
        <v>141</v>
      </c>
      <c r="AA9" s="174" t="s">
        <v>19</v>
      </c>
      <c r="AB9" s="172" t="s">
        <v>142</v>
      </c>
      <c r="AC9" s="173" t="s">
        <v>141</v>
      </c>
      <c r="AD9" s="174" t="s">
        <v>53</v>
      </c>
      <c r="AE9" s="286" t="s">
        <v>48</v>
      </c>
      <c r="AF9" s="287" t="s">
        <v>147</v>
      </c>
      <c r="AG9" s="288" t="s">
        <v>148</v>
      </c>
      <c r="AH9" s="389"/>
      <c r="AI9" s="390"/>
      <c r="AJ9" s="391"/>
      <c r="AK9" s="290" t="s">
        <v>48</v>
      </c>
      <c r="AL9" s="291" t="s">
        <v>141</v>
      </c>
      <c r="AM9" s="292" t="s">
        <v>47</v>
      </c>
      <c r="AN9" s="387">
        <v>0.83333333333333337</v>
      </c>
    </row>
    <row r="10" spans="1:40" ht="17.25" customHeight="1">
      <c r="B10" s="379" t="s">
        <v>6</v>
      </c>
      <c r="C10" s="379"/>
      <c r="D10" s="357" t="s">
        <v>148</v>
      </c>
      <c r="E10" s="358"/>
      <c r="F10" s="359"/>
      <c r="G10" s="357" t="s">
        <v>26</v>
      </c>
      <c r="H10" s="358"/>
      <c r="I10" s="359"/>
      <c r="J10" s="326" t="s">
        <v>57</v>
      </c>
      <c r="K10" s="327"/>
      <c r="L10" s="328"/>
      <c r="M10" s="326" t="s">
        <v>63</v>
      </c>
      <c r="N10" s="327"/>
      <c r="O10" s="328"/>
      <c r="P10" s="320" t="s">
        <v>54</v>
      </c>
      <c r="Q10" s="321"/>
      <c r="R10" s="322"/>
      <c r="S10" s="320" t="s">
        <v>50</v>
      </c>
      <c r="T10" s="321"/>
      <c r="U10" s="322"/>
      <c r="V10" s="326" t="s">
        <v>53</v>
      </c>
      <c r="W10" s="327"/>
      <c r="X10" s="328"/>
      <c r="Y10" s="326" t="s">
        <v>50</v>
      </c>
      <c r="Z10" s="327"/>
      <c r="AA10" s="328"/>
      <c r="AB10" s="326" t="s">
        <v>125</v>
      </c>
      <c r="AC10" s="327"/>
      <c r="AD10" s="328"/>
      <c r="AE10" s="341" t="s">
        <v>49</v>
      </c>
      <c r="AF10" s="342"/>
      <c r="AG10" s="343"/>
      <c r="AH10" s="293"/>
      <c r="AI10" s="293"/>
      <c r="AJ10" s="293"/>
      <c r="AK10" s="338" t="s">
        <v>19</v>
      </c>
      <c r="AL10" s="339"/>
      <c r="AM10" s="340"/>
      <c r="AN10" s="387"/>
    </row>
    <row r="11" spans="1:40" ht="17.25" customHeight="1">
      <c r="B11" s="176" t="s">
        <v>4</v>
      </c>
      <c r="C11" s="176" t="s">
        <v>149</v>
      </c>
      <c r="D11" s="348" t="s">
        <v>43</v>
      </c>
      <c r="E11" s="349"/>
      <c r="F11" s="350"/>
      <c r="G11" s="348" t="s">
        <v>18</v>
      </c>
      <c r="H11" s="349"/>
      <c r="I11" s="350"/>
      <c r="J11" s="172" t="s">
        <v>55</v>
      </c>
      <c r="K11" s="173" t="s">
        <v>147</v>
      </c>
      <c r="L11" s="174" t="s">
        <v>53</v>
      </c>
      <c r="M11" s="172" t="s">
        <v>19</v>
      </c>
      <c r="N11" s="173" t="s">
        <v>147</v>
      </c>
      <c r="O11" s="174" t="s">
        <v>58</v>
      </c>
      <c r="P11" s="179" t="s">
        <v>150</v>
      </c>
      <c r="Q11" s="180" t="s">
        <v>151</v>
      </c>
      <c r="R11" s="181" t="s">
        <v>54</v>
      </c>
      <c r="S11" s="179" t="s">
        <v>19</v>
      </c>
      <c r="T11" s="180" t="s">
        <v>147</v>
      </c>
      <c r="U11" s="181" t="s">
        <v>48</v>
      </c>
      <c r="V11" s="172" t="s">
        <v>53</v>
      </c>
      <c r="W11" s="173" t="s">
        <v>152</v>
      </c>
      <c r="X11" s="174" t="s">
        <v>47</v>
      </c>
      <c r="Y11" s="172" t="s">
        <v>54</v>
      </c>
      <c r="Z11" s="173" t="s">
        <v>147</v>
      </c>
      <c r="AA11" s="174" t="s">
        <v>48</v>
      </c>
      <c r="AB11" s="172" t="s">
        <v>54</v>
      </c>
      <c r="AC11" s="173" t="s">
        <v>147</v>
      </c>
      <c r="AD11" s="174" t="s">
        <v>55</v>
      </c>
      <c r="AE11" s="286" t="s">
        <v>19</v>
      </c>
      <c r="AF11" s="287" t="s">
        <v>147</v>
      </c>
      <c r="AG11" s="288" t="s">
        <v>47</v>
      </c>
      <c r="AH11" s="394" t="s">
        <v>217</v>
      </c>
      <c r="AI11" s="395"/>
      <c r="AJ11" s="395"/>
      <c r="AK11" s="286" t="s">
        <v>19</v>
      </c>
      <c r="AL11" s="287" t="s">
        <v>141</v>
      </c>
      <c r="AM11" s="288" t="s">
        <v>47</v>
      </c>
      <c r="AN11" s="388">
        <v>0.79166666666666663</v>
      </c>
    </row>
    <row r="12" spans="1:40" ht="17.25" customHeight="1">
      <c r="B12" s="379" t="s">
        <v>6</v>
      </c>
      <c r="C12" s="379"/>
      <c r="D12" s="357" t="s">
        <v>14</v>
      </c>
      <c r="E12" s="358"/>
      <c r="F12" s="359"/>
      <c r="G12" s="357" t="s">
        <v>25</v>
      </c>
      <c r="H12" s="358"/>
      <c r="I12" s="359"/>
      <c r="J12" s="326" t="s">
        <v>153</v>
      </c>
      <c r="K12" s="327"/>
      <c r="L12" s="328"/>
      <c r="M12" s="326" t="s">
        <v>49</v>
      </c>
      <c r="N12" s="327"/>
      <c r="O12" s="328"/>
      <c r="P12" s="320" t="s">
        <v>153</v>
      </c>
      <c r="Q12" s="321"/>
      <c r="R12" s="322"/>
      <c r="S12" s="320" t="s">
        <v>49</v>
      </c>
      <c r="T12" s="321"/>
      <c r="U12" s="322"/>
      <c r="V12" s="326" t="s">
        <v>154</v>
      </c>
      <c r="W12" s="327"/>
      <c r="X12" s="328"/>
      <c r="Y12" s="326" t="s">
        <v>19</v>
      </c>
      <c r="Z12" s="327"/>
      <c r="AA12" s="328"/>
      <c r="AB12" s="326" t="s">
        <v>155</v>
      </c>
      <c r="AC12" s="327"/>
      <c r="AD12" s="328"/>
      <c r="AE12" s="341" t="s">
        <v>156</v>
      </c>
      <c r="AF12" s="342"/>
      <c r="AG12" s="343"/>
      <c r="AH12" s="392" t="s">
        <v>215</v>
      </c>
      <c r="AI12" s="393"/>
      <c r="AJ12" s="393"/>
      <c r="AK12" s="341" t="s">
        <v>156</v>
      </c>
      <c r="AL12" s="342"/>
      <c r="AM12" s="343"/>
      <c r="AN12" s="388"/>
    </row>
    <row r="13" spans="1:40" ht="17.25" customHeight="1">
      <c r="B13" s="176" t="s">
        <v>5</v>
      </c>
      <c r="C13" s="176" t="s">
        <v>157</v>
      </c>
      <c r="D13" s="348" t="s">
        <v>44</v>
      </c>
      <c r="E13" s="349"/>
      <c r="F13" s="350"/>
      <c r="G13" s="332" t="s">
        <v>40</v>
      </c>
      <c r="H13" s="333"/>
      <c r="I13" s="334"/>
      <c r="J13" s="172" t="s">
        <v>53</v>
      </c>
      <c r="K13" s="173" t="s">
        <v>152</v>
      </c>
      <c r="L13" s="174" t="s">
        <v>158</v>
      </c>
      <c r="M13" s="172" t="s">
        <v>54</v>
      </c>
      <c r="N13" s="173" t="s">
        <v>147</v>
      </c>
      <c r="O13" s="174" t="s">
        <v>58</v>
      </c>
      <c r="P13" s="179" t="s">
        <v>54</v>
      </c>
      <c r="Q13" s="180" t="s">
        <v>147</v>
      </c>
      <c r="R13" s="181" t="s">
        <v>148</v>
      </c>
      <c r="S13" s="179" t="s">
        <v>48</v>
      </c>
      <c r="T13" s="180" t="s">
        <v>147</v>
      </c>
      <c r="U13" s="181" t="s">
        <v>58</v>
      </c>
      <c r="V13" s="172" t="s">
        <v>53</v>
      </c>
      <c r="W13" s="173" t="s">
        <v>152</v>
      </c>
      <c r="X13" s="174" t="s">
        <v>58</v>
      </c>
      <c r="Y13" s="172" t="s">
        <v>54</v>
      </c>
      <c r="Z13" s="173" t="s">
        <v>147</v>
      </c>
      <c r="AA13" s="174" t="s">
        <v>19</v>
      </c>
      <c r="AB13" s="172" t="s">
        <v>54</v>
      </c>
      <c r="AC13" s="173" t="s">
        <v>147</v>
      </c>
      <c r="AD13" s="174" t="s">
        <v>53</v>
      </c>
      <c r="AE13" s="290" t="s">
        <v>19</v>
      </c>
      <c r="AF13" s="291" t="s">
        <v>147</v>
      </c>
      <c r="AG13" s="292" t="s">
        <v>148</v>
      </c>
      <c r="AH13" s="392"/>
      <c r="AI13" s="393"/>
      <c r="AJ13" s="393"/>
      <c r="AK13" s="286" t="s">
        <v>48</v>
      </c>
      <c r="AL13" s="287" t="s">
        <v>141</v>
      </c>
      <c r="AM13" s="288" t="s">
        <v>145</v>
      </c>
      <c r="AN13" s="388">
        <v>0.83333333333333337</v>
      </c>
    </row>
    <row r="14" spans="1:40" ht="17.25" customHeight="1">
      <c r="B14" s="379" t="s">
        <v>6</v>
      </c>
      <c r="C14" s="379"/>
      <c r="D14" s="357" t="s">
        <v>16</v>
      </c>
      <c r="E14" s="358"/>
      <c r="F14" s="359"/>
      <c r="G14" s="354" t="s">
        <v>19</v>
      </c>
      <c r="H14" s="355"/>
      <c r="I14" s="356"/>
      <c r="J14" s="329" t="s">
        <v>56</v>
      </c>
      <c r="K14" s="330"/>
      <c r="L14" s="331"/>
      <c r="M14" s="329" t="s">
        <v>19</v>
      </c>
      <c r="N14" s="330"/>
      <c r="O14" s="331"/>
      <c r="P14" s="323" t="s">
        <v>159</v>
      </c>
      <c r="Q14" s="324"/>
      <c r="R14" s="325"/>
      <c r="S14" s="323" t="s">
        <v>160</v>
      </c>
      <c r="T14" s="324"/>
      <c r="U14" s="325"/>
      <c r="V14" s="329" t="s">
        <v>49</v>
      </c>
      <c r="W14" s="330"/>
      <c r="X14" s="331"/>
      <c r="Y14" s="329" t="s">
        <v>56</v>
      </c>
      <c r="Z14" s="330"/>
      <c r="AA14" s="331"/>
      <c r="AB14" s="329" t="s">
        <v>56</v>
      </c>
      <c r="AC14" s="330"/>
      <c r="AD14" s="331"/>
      <c r="AE14" s="344" t="s">
        <v>50</v>
      </c>
      <c r="AF14" s="345"/>
      <c r="AG14" s="346"/>
      <c r="AH14" s="289"/>
      <c r="AI14" s="289"/>
      <c r="AJ14" s="289"/>
      <c r="AK14" s="384" t="s">
        <v>49</v>
      </c>
      <c r="AL14" s="385"/>
      <c r="AM14" s="386"/>
      <c r="AN14" s="388"/>
    </row>
    <row r="15" spans="1:40" ht="17.25" customHeight="1" thickBot="1">
      <c r="B15" s="21"/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2"/>
      <c r="O15" s="22"/>
      <c r="P15" s="22"/>
      <c r="Q15" s="22"/>
      <c r="R15" s="182"/>
      <c r="S15" s="183"/>
      <c r="T15" s="184"/>
      <c r="U15" s="184"/>
      <c r="V15" s="184"/>
      <c r="W15" s="184"/>
      <c r="X15" s="184"/>
      <c r="Y15" s="184"/>
      <c r="Z15" s="184"/>
      <c r="AA15" s="184"/>
      <c r="AB15" s="185"/>
      <c r="AC15" s="185"/>
      <c r="AD15" s="185"/>
      <c r="AE15" s="185"/>
      <c r="AF15" s="185"/>
      <c r="AG15" s="185"/>
      <c r="AH15" s="185"/>
      <c r="AI15" s="185"/>
      <c r="AJ15" s="185"/>
    </row>
    <row r="16" spans="1:40" ht="17.25" customHeight="1" thickTop="1" thickBot="1">
      <c r="B16" s="21"/>
      <c r="C16" s="21"/>
      <c r="D16" s="375" t="s">
        <v>11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"/>
      <c r="R16" s="38"/>
      <c r="Y16" s="360" t="s">
        <v>196</v>
      </c>
      <c r="Z16" s="360"/>
      <c r="AA16" s="360"/>
      <c r="AK16" s="186"/>
    </row>
    <row r="17" spans="2:39" ht="17.25" customHeight="1">
      <c r="B17" s="35" t="s">
        <v>9</v>
      </c>
      <c r="C17" s="23"/>
      <c r="D17" s="23"/>
      <c r="E17" s="23"/>
      <c r="F17" s="23"/>
      <c r="G17" s="23"/>
      <c r="H17" s="23"/>
      <c r="I17" s="23"/>
      <c r="J17" s="361"/>
      <c r="K17" s="361"/>
      <c r="L17" s="361"/>
      <c r="M17" s="361"/>
      <c r="N17" s="361"/>
      <c r="O17" s="361"/>
      <c r="P17" s="23"/>
      <c r="Q17" s="23"/>
      <c r="R17" s="23"/>
      <c r="S17" s="23"/>
      <c r="T17" s="23"/>
      <c r="U17" s="23"/>
      <c r="V17" s="24"/>
      <c r="W17" s="24"/>
      <c r="X17" s="24"/>
      <c r="Y17" s="24"/>
      <c r="Z17" s="24"/>
      <c r="AA17" s="24"/>
      <c r="AB17" s="1"/>
      <c r="AC17" s="1"/>
      <c r="AD17" s="1"/>
      <c r="AJ17" s="187"/>
      <c r="AK17" s="188"/>
    </row>
    <row r="18" spans="2:39" ht="17.25" customHeight="1">
      <c r="B18" s="348" t="s">
        <v>0</v>
      </c>
      <c r="C18" s="350"/>
      <c r="D18" s="369">
        <v>42295</v>
      </c>
      <c r="E18" s="370"/>
      <c r="F18" s="370"/>
      <c r="G18" s="370"/>
      <c r="H18" s="370"/>
      <c r="I18" s="371"/>
      <c r="J18" s="369">
        <v>42302</v>
      </c>
      <c r="K18" s="370"/>
      <c r="L18" s="370"/>
      <c r="M18" s="370"/>
      <c r="N18" s="370"/>
      <c r="O18" s="371"/>
      <c r="P18" s="362">
        <v>42351</v>
      </c>
      <c r="Q18" s="363"/>
      <c r="R18" s="363"/>
      <c r="S18" s="363"/>
      <c r="T18" s="363"/>
      <c r="U18" s="364"/>
      <c r="V18" s="362">
        <v>42035</v>
      </c>
      <c r="W18" s="363"/>
      <c r="X18" s="363"/>
      <c r="Y18" s="363"/>
      <c r="Z18" s="363"/>
      <c r="AA18" s="364"/>
      <c r="AB18" s="362">
        <v>42049</v>
      </c>
      <c r="AC18" s="363"/>
      <c r="AD18" s="363"/>
      <c r="AE18" s="363"/>
      <c r="AF18" s="363"/>
      <c r="AG18" s="364"/>
      <c r="AH18" s="314">
        <v>42083</v>
      </c>
      <c r="AI18" s="315"/>
      <c r="AJ18" s="315"/>
      <c r="AK18" s="315"/>
      <c r="AL18" s="315"/>
      <c r="AM18" s="316"/>
    </row>
    <row r="19" spans="2:39" ht="17.25" customHeight="1">
      <c r="B19" s="348" t="s">
        <v>1</v>
      </c>
      <c r="C19" s="350"/>
      <c r="D19" s="332" t="s">
        <v>13</v>
      </c>
      <c r="E19" s="333"/>
      <c r="F19" s="334"/>
      <c r="G19" s="332" t="s">
        <v>12</v>
      </c>
      <c r="H19" s="333"/>
      <c r="I19" s="334"/>
      <c r="J19" s="332" t="s">
        <v>10</v>
      </c>
      <c r="K19" s="333"/>
      <c r="L19" s="334"/>
      <c r="M19" s="332" t="s">
        <v>12</v>
      </c>
      <c r="N19" s="333"/>
      <c r="O19" s="334"/>
      <c r="P19" s="332" t="s">
        <v>7</v>
      </c>
      <c r="Q19" s="333"/>
      <c r="R19" s="334"/>
      <c r="S19" s="332" t="s">
        <v>13</v>
      </c>
      <c r="T19" s="333"/>
      <c r="U19" s="334"/>
      <c r="V19" s="335" t="s">
        <v>13</v>
      </c>
      <c r="W19" s="336"/>
      <c r="X19" s="337"/>
      <c r="Y19" s="335" t="s">
        <v>218</v>
      </c>
      <c r="Z19" s="336"/>
      <c r="AA19" s="337"/>
      <c r="AB19" s="335" t="s">
        <v>7</v>
      </c>
      <c r="AC19" s="336"/>
      <c r="AD19" s="337"/>
      <c r="AE19" s="332" t="s">
        <v>13</v>
      </c>
      <c r="AF19" s="333"/>
      <c r="AG19" s="334"/>
      <c r="AH19" s="335" t="s">
        <v>250</v>
      </c>
      <c r="AI19" s="336"/>
      <c r="AJ19" s="337"/>
      <c r="AK19" s="317" t="s">
        <v>13</v>
      </c>
      <c r="AL19" s="318"/>
      <c r="AM19" s="319"/>
    </row>
    <row r="20" spans="2:39" ht="17.25" customHeight="1">
      <c r="B20" s="177" t="s">
        <v>2</v>
      </c>
      <c r="C20" s="175" t="s">
        <v>161</v>
      </c>
      <c r="D20" s="190" t="s">
        <v>55</v>
      </c>
      <c r="E20" s="191" t="s">
        <v>175</v>
      </c>
      <c r="F20" s="192" t="s">
        <v>176</v>
      </c>
      <c r="G20" s="190" t="s">
        <v>47</v>
      </c>
      <c r="H20" s="191" t="s">
        <v>177</v>
      </c>
      <c r="I20" s="192" t="s">
        <v>53</v>
      </c>
      <c r="J20" s="190"/>
      <c r="K20" s="191" t="s">
        <v>178</v>
      </c>
      <c r="L20" s="192"/>
      <c r="M20" s="190" t="s">
        <v>55</v>
      </c>
      <c r="N20" s="191" t="s">
        <v>175</v>
      </c>
      <c r="O20" s="192" t="s">
        <v>48</v>
      </c>
      <c r="P20" s="190" t="s">
        <v>179</v>
      </c>
      <c r="Q20" s="191" t="s">
        <v>175</v>
      </c>
      <c r="R20" s="192" t="s">
        <v>47</v>
      </c>
      <c r="S20" s="190" t="s">
        <v>48</v>
      </c>
      <c r="T20" s="191" t="s">
        <v>175</v>
      </c>
      <c r="U20" s="192" t="s">
        <v>58</v>
      </c>
      <c r="V20" s="190" t="s">
        <v>55</v>
      </c>
      <c r="W20" s="191" t="s">
        <v>175</v>
      </c>
      <c r="X20" s="192" t="s">
        <v>58</v>
      </c>
      <c r="Y20" s="190"/>
      <c r="Z20" s="191" t="s">
        <v>180</v>
      </c>
      <c r="AA20" s="192"/>
      <c r="AB20" s="190"/>
      <c r="AC20" s="191" t="s">
        <v>180</v>
      </c>
      <c r="AD20" s="192"/>
      <c r="AE20" s="190" t="s">
        <v>58</v>
      </c>
      <c r="AF20" s="191" t="s">
        <v>180</v>
      </c>
      <c r="AG20" s="192" t="s">
        <v>47</v>
      </c>
      <c r="AH20" s="179"/>
      <c r="AI20" s="180" t="s">
        <v>141</v>
      </c>
      <c r="AJ20" s="181"/>
      <c r="AK20" s="179"/>
      <c r="AL20" s="180" t="s">
        <v>141</v>
      </c>
      <c r="AM20" s="181"/>
    </row>
    <row r="21" spans="2:39" ht="17.25" customHeight="1">
      <c r="B21" s="365" t="s">
        <v>6</v>
      </c>
      <c r="C21" s="366"/>
      <c r="D21" s="326" t="s">
        <v>181</v>
      </c>
      <c r="E21" s="327"/>
      <c r="F21" s="328"/>
      <c r="G21" s="326" t="s">
        <v>50</v>
      </c>
      <c r="H21" s="327"/>
      <c r="I21" s="328"/>
      <c r="J21" s="326"/>
      <c r="K21" s="327"/>
      <c r="L21" s="328"/>
      <c r="M21" s="326" t="s">
        <v>124</v>
      </c>
      <c r="N21" s="327"/>
      <c r="O21" s="328"/>
      <c r="P21" s="326" t="s">
        <v>125</v>
      </c>
      <c r="Q21" s="327"/>
      <c r="R21" s="328"/>
      <c r="S21" s="326" t="s">
        <v>57</v>
      </c>
      <c r="T21" s="327"/>
      <c r="U21" s="328"/>
      <c r="V21" s="326" t="s">
        <v>181</v>
      </c>
      <c r="W21" s="327"/>
      <c r="X21" s="328"/>
      <c r="Y21" s="326"/>
      <c r="Z21" s="327"/>
      <c r="AA21" s="328"/>
      <c r="AB21" s="326"/>
      <c r="AC21" s="327"/>
      <c r="AD21" s="328"/>
      <c r="AE21" s="326" t="s">
        <v>125</v>
      </c>
      <c r="AF21" s="327"/>
      <c r="AG21" s="328"/>
      <c r="AH21" s="320"/>
      <c r="AI21" s="321"/>
      <c r="AJ21" s="322"/>
      <c r="AK21" s="320"/>
      <c r="AL21" s="321"/>
      <c r="AM21" s="322"/>
    </row>
    <row r="22" spans="2:39" ht="17.25" customHeight="1">
      <c r="B22" s="177" t="s">
        <v>3</v>
      </c>
      <c r="C22" s="175" t="s">
        <v>162</v>
      </c>
      <c r="D22" s="190" t="s">
        <v>55</v>
      </c>
      <c r="E22" s="191" t="s">
        <v>175</v>
      </c>
      <c r="F22" s="192" t="s">
        <v>182</v>
      </c>
      <c r="G22" s="190" t="s">
        <v>54</v>
      </c>
      <c r="H22" s="191" t="s">
        <v>175</v>
      </c>
      <c r="I22" s="192" t="s">
        <v>53</v>
      </c>
      <c r="J22" s="190" t="s">
        <v>183</v>
      </c>
      <c r="K22" s="191" t="s">
        <v>178</v>
      </c>
      <c r="L22" s="192" t="s">
        <v>53</v>
      </c>
      <c r="M22" s="190" t="s">
        <v>55</v>
      </c>
      <c r="N22" s="191" t="s">
        <v>175</v>
      </c>
      <c r="O22" s="192" t="s">
        <v>47</v>
      </c>
      <c r="P22" s="190" t="s">
        <v>181</v>
      </c>
      <c r="Q22" s="191" t="s">
        <v>177</v>
      </c>
      <c r="R22" s="192" t="s">
        <v>47</v>
      </c>
      <c r="S22" s="190" t="s">
        <v>19</v>
      </c>
      <c r="T22" s="191" t="s">
        <v>175</v>
      </c>
      <c r="U22" s="192" t="s">
        <v>58</v>
      </c>
      <c r="V22" s="190" t="s">
        <v>184</v>
      </c>
      <c r="W22" s="191" t="s">
        <v>180</v>
      </c>
      <c r="X22" s="192" t="s">
        <v>53</v>
      </c>
      <c r="Y22" s="190" t="s">
        <v>54</v>
      </c>
      <c r="Z22" s="191" t="s">
        <v>175</v>
      </c>
      <c r="AA22" s="192" t="s">
        <v>47</v>
      </c>
      <c r="AB22" s="190" t="s">
        <v>185</v>
      </c>
      <c r="AC22" s="191" t="s">
        <v>177</v>
      </c>
      <c r="AD22" s="192" t="s">
        <v>181</v>
      </c>
      <c r="AE22" s="190" t="s">
        <v>55</v>
      </c>
      <c r="AF22" s="191" t="s">
        <v>175</v>
      </c>
      <c r="AG22" s="192" t="s">
        <v>19</v>
      </c>
      <c r="AH22" s="179" t="s">
        <v>21</v>
      </c>
      <c r="AI22" s="180" t="s">
        <v>141</v>
      </c>
      <c r="AJ22" s="189" t="s">
        <v>145</v>
      </c>
      <c r="AK22" s="179" t="s">
        <v>47</v>
      </c>
      <c r="AL22" s="180" t="s">
        <v>141</v>
      </c>
      <c r="AM22" s="181" t="s">
        <v>58</v>
      </c>
    </row>
    <row r="23" spans="2:39" ht="17.25" customHeight="1">
      <c r="B23" s="357" t="s">
        <v>6</v>
      </c>
      <c r="C23" s="359"/>
      <c r="D23" s="326" t="s">
        <v>19</v>
      </c>
      <c r="E23" s="327"/>
      <c r="F23" s="328"/>
      <c r="G23" s="326" t="s">
        <v>124</v>
      </c>
      <c r="H23" s="327"/>
      <c r="I23" s="328"/>
      <c r="J23" s="326" t="s">
        <v>136</v>
      </c>
      <c r="K23" s="327"/>
      <c r="L23" s="328"/>
      <c r="M23" s="326" t="s">
        <v>19</v>
      </c>
      <c r="N23" s="327"/>
      <c r="O23" s="328"/>
      <c r="P23" s="326" t="s">
        <v>179</v>
      </c>
      <c r="Q23" s="327"/>
      <c r="R23" s="328"/>
      <c r="S23" s="326" t="s">
        <v>50</v>
      </c>
      <c r="T23" s="327"/>
      <c r="U23" s="328"/>
      <c r="V23" s="326" t="s">
        <v>56</v>
      </c>
      <c r="W23" s="327"/>
      <c r="X23" s="328"/>
      <c r="Y23" s="326" t="s">
        <v>50</v>
      </c>
      <c r="Z23" s="327"/>
      <c r="AA23" s="328"/>
      <c r="AB23" s="326" t="s">
        <v>50</v>
      </c>
      <c r="AC23" s="327"/>
      <c r="AD23" s="328"/>
      <c r="AE23" s="326" t="s">
        <v>136</v>
      </c>
      <c r="AF23" s="327"/>
      <c r="AG23" s="328"/>
      <c r="AH23" s="320" t="s">
        <v>54</v>
      </c>
      <c r="AI23" s="321"/>
      <c r="AJ23" s="322"/>
      <c r="AK23" s="320" t="s">
        <v>50</v>
      </c>
      <c r="AL23" s="321"/>
      <c r="AM23" s="322"/>
    </row>
    <row r="24" spans="2:39" ht="17.25" customHeight="1">
      <c r="B24" s="19" t="s">
        <v>4</v>
      </c>
      <c r="C24" s="20" t="s">
        <v>163</v>
      </c>
      <c r="D24" s="190" t="s">
        <v>19</v>
      </c>
      <c r="E24" s="191" t="s">
        <v>175</v>
      </c>
      <c r="F24" s="192" t="s">
        <v>179</v>
      </c>
      <c r="G24" s="190" t="s">
        <v>47</v>
      </c>
      <c r="H24" s="191" t="s">
        <v>177</v>
      </c>
      <c r="I24" s="192" t="s">
        <v>48</v>
      </c>
      <c r="J24" s="190" t="s">
        <v>176</v>
      </c>
      <c r="K24" s="191" t="s">
        <v>175</v>
      </c>
      <c r="L24" s="192" t="s">
        <v>58</v>
      </c>
      <c r="M24" s="190" t="s">
        <v>19</v>
      </c>
      <c r="N24" s="191" t="s">
        <v>175</v>
      </c>
      <c r="O24" s="192" t="s">
        <v>48</v>
      </c>
      <c r="P24" s="190" t="s">
        <v>179</v>
      </c>
      <c r="Q24" s="191" t="s">
        <v>175</v>
      </c>
      <c r="R24" s="192" t="s">
        <v>54</v>
      </c>
      <c r="S24" s="190" t="s">
        <v>48</v>
      </c>
      <c r="T24" s="191" t="s">
        <v>175</v>
      </c>
      <c r="U24" s="192" t="s">
        <v>53</v>
      </c>
      <c r="V24" s="190" t="s">
        <v>186</v>
      </c>
      <c r="W24" s="191" t="s">
        <v>178</v>
      </c>
      <c r="X24" s="192" t="s">
        <v>58</v>
      </c>
      <c r="Y24" s="190" t="s">
        <v>187</v>
      </c>
      <c r="Z24" s="191" t="s">
        <v>180</v>
      </c>
      <c r="AA24" s="192" t="s">
        <v>48</v>
      </c>
      <c r="AB24" s="190" t="s">
        <v>48</v>
      </c>
      <c r="AC24" s="191" t="s">
        <v>175</v>
      </c>
      <c r="AD24" s="192" t="s">
        <v>182</v>
      </c>
      <c r="AE24" s="190" t="s">
        <v>58</v>
      </c>
      <c r="AF24" s="191" t="s">
        <v>180</v>
      </c>
      <c r="AG24" s="192" t="s">
        <v>54</v>
      </c>
      <c r="AH24" s="179" t="s">
        <v>21</v>
      </c>
      <c r="AI24" s="180" t="s">
        <v>141</v>
      </c>
      <c r="AJ24" s="181" t="s">
        <v>54</v>
      </c>
      <c r="AK24" s="179" t="s">
        <v>19</v>
      </c>
      <c r="AL24" s="180" t="s">
        <v>141</v>
      </c>
      <c r="AM24" s="181" t="s">
        <v>48</v>
      </c>
    </row>
    <row r="25" spans="2:39" ht="17.25" customHeight="1">
      <c r="B25" s="365" t="s">
        <v>6</v>
      </c>
      <c r="C25" s="366"/>
      <c r="D25" s="326" t="s">
        <v>182</v>
      </c>
      <c r="E25" s="327"/>
      <c r="F25" s="328"/>
      <c r="G25" s="326" t="s">
        <v>125</v>
      </c>
      <c r="H25" s="327"/>
      <c r="I25" s="328"/>
      <c r="J25" s="326" t="s">
        <v>57</v>
      </c>
      <c r="K25" s="327"/>
      <c r="L25" s="328"/>
      <c r="M25" s="326" t="s">
        <v>56</v>
      </c>
      <c r="N25" s="327"/>
      <c r="O25" s="328"/>
      <c r="P25" s="326" t="s">
        <v>182</v>
      </c>
      <c r="Q25" s="327"/>
      <c r="R25" s="328"/>
      <c r="S25" s="326" t="s">
        <v>19</v>
      </c>
      <c r="T25" s="327"/>
      <c r="U25" s="328"/>
      <c r="V25" s="329" t="s">
        <v>57</v>
      </c>
      <c r="W25" s="330"/>
      <c r="X25" s="331"/>
      <c r="Y25" s="326" t="s">
        <v>188</v>
      </c>
      <c r="Z25" s="327"/>
      <c r="AA25" s="328"/>
      <c r="AB25" s="326" t="s">
        <v>179</v>
      </c>
      <c r="AC25" s="327"/>
      <c r="AD25" s="328"/>
      <c r="AE25" s="326" t="s">
        <v>56</v>
      </c>
      <c r="AF25" s="327"/>
      <c r="AG25" s="328"/>
      <c r="AH25" s="320" t="s">
        <v>145</v>
      </c>
      <c r="AI25" s="321"/>
      <c r="AJ25" s="322"/>
      <c r="AK25" s="320" t="s">
        <v>49</v>
      </c>
      <c r="AL25" s="321"/>
      <c r="AM25" s="322"/>
    </row>
    <row r="26" spans="2:39" ht="17.25" customHeight="1">
      <c r="B26" s="177" t="s">
        <v>5</v>
      </c>
      <c r="C26" s="178" t="s">
        <v>157</v>
      </c>
      <c r="D26" s="190" t="s">
        <v>19</v>
      </c>
      <c r="E26" s="191" t="s">
        <v>175</v>
      </c>
      <c r="F26" s="192" t="s">
        <v>182</v>
      </c>
      <c r="G26" s="190" t="s">
        <v>54</v>
      </c>
      <c r="H26" s="191" t="s">
        <v>175</v>
      </c>
      <c r="I26" s="192" t="s">
        <v>48</v>
      </c>
      <c r="J26" s="190" t="s">
        <v>137</v>
      </c>
      <c r="K26" s="191" t="s">
        <v>175</v>
      </c>
      <c r="L26" s="192" t="s">
        <v>53</v>
      </c>
      <c r="M26" s="190" t="s">
        <v>19</v>
      </c>
      <c r="N26" s="191" t="s">
        <v>175</v>
      </c>
      <c r="O26" s="192" t="s">
        <v>47</v>
      </c>
      <c r="P26" s="190" t="s">
        <v>181</v>
      </c>
      <c r="Q26" s="191" t="s">
        <v>177</v>
      </c>
      <c r="R26" s="192" t="s">
        <v>54</v>
      </c>
      <c r="S26" s="190" t="s">
        <v>19</v>
      </c>
      <c r="T26" s="191" t="s">
        <v>175</v>
      </c>
      <c r="U26" s="192" t="s">
        <v>53</v>
      </c>
      <c r="V26" s="190" t="s">
        <v>55</v>
      </c>
      <c r="W26" s="191" t="s">
        <v>175</v>
      </c>
      <c r="X26" s="192" t="s">
        <v>53</v>
      </c>
      <c r="Y26" s="190" t="s">
        <v>54</v>
      </c>
      <c r="Z26" s="191" t="s">
        <v>175</v>
      </c>
      <c r="AA26" s="192" t="s">
        <v>19</v>
      </c>
      <c r="AB26" s="190"/>
      <c r="AC26" s="191" t="s">
        <v>175</v>
      </c>
      <c r="AD26" s="192"/>
      <c r="AE26" s="190" t="s">
        <v>55</v>
      </c>
      <c r="AF26" s="191" t="s">
        <v>175</v>
      </c>
      <c r="AG26" s="192" t="s">
        <v>54</v>
      </c>
      <c r="AH26" s="179" t="s">
        <v>54</v>
      </c>
      <c r="AI26" s="180" t="s">
        <v>141</v>
      </c>
      <c r="AJ26" s="181" t="s">
        <v>189</v>
      </c>
      <c r="AK26" s="179" t="s">
        <v>48</v>
      </c>
      <c r="AL26" s="180" t="s">
        <v>141</v>
      </c>
      <c r="AM26" s="181" t="s">
        <v>58</v>
      </c>
    </row>
    <row r="27" spans="2:39" ht="17.25" customHeight="1">
      <c r="B27" s="367" t="s">
        <v>6</v>
      </c>
      <c r="C27" s="368"/>
      <c r="D27" s="329" t="s">
        <v>176</v>
      </c>
      <c r="E27" s="330"/>
      <c r="F27" s="331"/>
      <c r="G27" s="329" t="s">
        <v>57</v>
      </c>
      <c r="H27" s="330"/>
      <c r="I27" s="331"/>
      <c r="J27" s="329" t="s">
        <v>176</v>
      </c>
      <c r="K27" s="330"/>
      <c r="L27" s="331"/>
      <c r="M27" s="329" t="s">
        <v>50</v>
      </c>
      <c r="N27" s="330"/>
      <c r="O27" s="331"/>
      <c r="P27" s="329" t="s">
        <v>49</v>
      </c>
      <c r="Q27" s="330"/>
      <c r="R27" s="331"/>
      <c r="S27" s="329" t="s">
        <v>136</v>
      </c>
      <c r="T27" s="330"/>
      <c r="U27" s="331"/>
      <c r="V27" s="354" t="s">
        <v>164</v>
      </c>
      <c r="W27" s="355"/>
      <c r="X27" s="356"/>
      <c r="Y27" s="329" t="s">
        <v>49</v>
      </c>
      <c r="Z27" s="330"/>
      <c r="AA27" s="331"/>
      <c r="AB27" s="329"/>
      <c r="AC27" s="330"/>
      <c r="AD27" s="331"/>
      <c r="AE27" s="329" t="s">
        <v>19</v>
      </c>
      <c r="AF27" s="330"/>
      <c r="AG27" s="331"/>
      <c r="AH27" s="323" t="s">
        <v>21</v>
      </c>
      <c r="AI27" s="324"/>
      <c r="AJ27" s="325"/>
      <c r="AK27" s="323" t="s">
        <v>160</v>
      </c>
      <c r="AL27" s="324"/>
      <c r="AM27" s="325"/>
    </row>
    <row r="28" spans="2:39" ht="17.25" customHeight="1" thickBot="1">
      <c r="V28" s="313" t="s">
        <v>219</v>
      </c>
      <c r="W28" s="313"/>
      <c r="X28" s="313"/>
      <c r="Y28" s="313"/>
      <c r="Z28" s="313"/>
      <c r="AA28" s="313"/>
      <c r="AB28" s="313" t="s">
        <v>219</v>
      </c>
      <c r="AC28" s="313"/>
      <c r="AD28" s="313"/>
      <c r="AE28" s="313"/>
      <c r="AF28" s="313"/>
      <c r="AG28" s="313"/>
      <c r="AH28" s="312" t="s">
        <v>219</v>
      </c>
      <c r="AI28" s="312"/>
      <c r="AJ28" s="312"/>
      <c r="AK28" s="312"/>
      <c r="AL28" s="312"/>
      <c r="AM28" s="312"/>
    </row>
    <row r="29" spans="2:39" ht="17.25" customHeight="1" thickBot="1">
      <c r="N29" s="33"/>
      <c r="O29" s="33"/>
      <c r="P29" s="33"/>
      <c r="Q29" s="33"/>
      <c r="R29" s="33"/>
      <c r="AC29" s="372" t="s">
        <v>231</v>
      </c>
      <c r="AD29" s="373"/>
      <c r="AE29" s="373"/>
      <c r="AF29" s="373"/>
      <c r="AG29" s="373"/>
      <c r="AH29" s="373"/>
      <c r="AI29" s="373"/>
      <c r="AJ29" s="373"/>
      <c r="AK29" s="373"/>
      <c r="AL29" s="374"/>
    </row>
  </sheetData>
  <mergeCells count="162">
    <mergeCell ref="AK14:AM14"/>
    <mergeCell ref="AN7:AN8"/>
    <mergeCell ref="AN13:AN14"/>
    <mergeCell ref="AN11:AN12"/>
    <mergeCell ref="AN9:AN10"/>
    <mergeCell ref="AH8:AJ9"/>
    <mergeCell ref="AK8:AM8"/>
    <mergeCell ref="AK10:AM10"/>
    <mergeCell ref="AH12:AJ13"/>
    <mergeCell ref="AH11:AJ11"/>
    <mergeCell ref="AK12:AM12"/>
    <mergeCell ref="B1:P2"/>
    <mergeCell ref="B8:C8"/>
    <mergeCell ref="J6:L6"/>
    <mergeCell ref="P6:R6"/>
    <mergeCell ref="P8:R8"/>
    <mergeCell ref="J14:L14"/>
    <mergeCell ref="J12:L12"/>
    <mergeCell ref="J10:L10"/>
    <mergeCell ref="J8:L8"/>
    <mergeCell ref="M6:O6"/>
    <mergeCell ref="M8:O8"/>
    <mergeCell ref="M10:O10"/>
    <mergeCell ref="M12:O12"/>
    <mergeCell ref="M14:O14"/>
    <mergeCell ref="G10:I10"/>
    <mergeCell ref="G9:I9"/>
    <mergeCell ref="D4:I4"/>
    <mergeCell ref="J5:O5"/>
    <mergeCell ref="P5:U5"/>
    <mergeCell ref="B10:C10"/>
    <mergeCell ref="B12:C12"/>
    <mergeCell ref="B14:C14"/>
    <mergeCell ref="B5:C5"/>
    <mergeCell ref="B6:C6"/>
    <mergeCell ref="S25:U25"/>
    <mergeCell ref="Y19:AA19"/>
    <mergeCell ref="J18:O18"/>
    <mergeCell ref="D23:F23"/>
    <mergeCell ref="D5:I5"/>
    <mergeCell ref="J17:O17"/>
    <mergeCell ref="AC29:AL29"/>
    <mergeCell ref="D16:P16"/>
    <mergeCell ref="M21:O21"/>
    <mergeCell ref="M23:O23"/>
    <mergeCell ref="M25:O25"/>
    <mergeCell ref="M27:O27"/>
    <mergeCell ref="P27:R27"/>
    <mergeCell ref="P25:R25"/>
    <mergeCell ref="D6:F6"/>
    <mergeCell ref="D14:F14"/>
    <mergeCell ref="D13:F13"/>
    <mergeCell ref="D12:F12"/>
    <mergeCell ref="D11:F11"/>
    <mergeCell ref="D10:F10"/>
    <mergeCell ref="D9:F9"/>
    <mergeCell ref="D8:F8"/>
    <mergeCell ref="P23:R23"/>
    <mergeCell ref="D7:F7"/>
    <mergeCell ref="B21:C21"/>
    <mergeCell ref="B23:C23"/>
    <mergeCell ref="B25:C25"/>
    <mergeCell ref="B27:C27"/>
    <mergeCell ref="B18:C18"/>
    <mergeCell ref="B19:C19"/>
    <mergeCell ref="J21:L21"/>
    <mergeCell ref="J23:L23"/>
    <mergeCell ref="J25:L25"/>
    <mergeCell ref="J27:L27"/>
    <mergeCell ref="D27:F27"/>
    <mergeCell ref="G21:I21"/>
    <mergeCell ref="G23:I23"/>
    <mergeCell ref="G25:I25"/>
    <mergeCell ref="G27:I27"/>
    <mergeCell ref="D25:F25"/>
    <mergeCell ref="D18:I18"/>
    <mergeCell ref="D19:F19"/>
    <mergeCell ref="G19:I19"/>
    <mergeCell ref="D21:F21"/>
    <mergeCell ref="V4:AA4"/>
    <mergeCell ref="AH25:AJ25"/>
    <mergeCell ref="V5:AA5"/>
    <mergeCell ref="AB5:AG5"/>
    <mergeCell ref="S27:U27"/>
    <mergeCell ref="AB27:AD27"/>
    <mergeCell ref="S8:U8"/>
    <mergeCell ref="S10:U10"/>
    <mergeCell ref="S12:U12"/>
    <mergeCell ref="S14:U14"/>
    <mergeCell ref="V6:X6"/>
    <mergeCell ref="Y6:AA6"/>
    <mergeCell ref="Y12:AA12"/>
    <mergeCell ref="S6:U6"/>
    <mergeCell ref="P18:U18"/>
    <mergeCell ref="V18:AA18"/>
    <mergeCell ref="AB18:AG18"/>
    <mergeCell ref="AH19:AJ19"/>
    <mergeCell ref="AH21:AJ21"/>
    <mergeCell ref="AH23:AJ23"/>
    <mergeCell ref="V19:X19"/>
    <mergeCell ref="AE27:AG27"/>
    <mergeCell ref="V25:X25"/>
    <mergeCell ref="V27:X27"/>
    <mergeCell ref="G7:I7"/>
    <mergeCell ref="AE23:AG23"/>
    <mergeCell ref="Y14:AA14"/>
    <mergeCell ref="V8:X8"/>
    <mergeCell ref="AB8:AD8"/>
    <mergeCell ref="AB10:AD10"/>
    <mergeCell ref="AB12:AD12"/>
    <mergeCell ref="AB14:AD14"/>
    <mergeCell ref="V21:X21"/>
    <mergeCell ref="V23:X23"/>
    <mergeCell ref="S21:U21"/>
    <mergeCell ref="S23:U23"/>
    <mergeCell ref="G14:I14"/>
    <mergeCell ref="G13:I13"/>
    <mergeCell ref="G12:I12"/>
    <mergeCell ref="G11:I11"/>
    <mergeCell ref="Y16:AA16"/>
    <mergeCell ref="Y21:AA21"/>
    <mergeCell ref="Y23:AA23"/>
    <mergeCell ref="AB21:AD21"/>
    <mergeCell ref="AB23:AD23"/>
    <mergeCell ref="G6:I6"/>
    <mergeCell ref="AB19:AD19"/>
    <mergeCell ref="AE19:AG19"/>
    <mergeCell ref="AE21:AG21"/>
    <mergeCell ref="J19:L19"/>
    <mergeCell ref="M19:O19"/>
    <mergeCell ref="P19:R19"/>
    <mergeCell ref="S19:U19"/>
    <mergeCell ref="AE8:AG8"/>
    <mergeCell ref="AE10:AG10"/>
    <mergeCell ref="AE12:AG12"/>
    <mergeCell ref="AE14:AG14"/>
    <mergeCell ref="V10:X10"/>
    <mergeCell ref="V12:X12"/>
    <mergeCell ref="V14:X14"/>
    <mergeCell ref="Y10:AA10"/>
    <mergeCell ref="AE6:AG6"/>
    <mergeCell ref="AB6:AD6"/>
    <mergeCell ref="P21:R21"/>
    <mergeCell ref="P10:R10"/>
    <mergeCell ref="P12:R12"/>
    <mergeCell ref="P14:R14"/>
    <mergeCell ref="Y8:AA8"/>
    <mergeCell ref="G8:I8"/>
    <mergeCell ref="AH28:AM28"/>
    <mergeCell ref="AB28:AG28"/>
    <mergeCell ref="V28:AA28"/>
    <mergeCell ref="AH18:AM18"/>
    <mergeCell ref="AK19:AM19"/>
    <mergeCell ref="AK21:AM21"/>
    <mergeCell ref="AK23:AM23"/>
    <mergeCell ref="AK25:AM25"/>
    <mergeCell ref="AK27:AM27"/>
    <mergeCell ref="AH27:AJ27"/>
    <mergeCell ref="Y25:AA25"/>
    <mergeCell ref="Y27:AA27"/>
    <mergeCell ref="AB25:AD25"/>
    <mergeCell ref="AE25:AG25"/>
  </mergeCells>
  <phoneticPr fontId="2"/>
  <pageMargins left="0.15748031496062992" right="0.19685039370078741" top="7.874015748031496E-2" bottom="0.11811023622047245" header="0.11811023622047245" footer="0.118110236220472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zoomScaleNormal="100" workbookViewId="0">
      <pane xSplit="2" topLeftCell="C1" activePane="topRight" state="frozen"/>
      <selection pane="topRight" activeCell="A2" sqref="A2"/>
    </sheetView>
  </sheetViews>
  <sheetFormatPr defaultRowHeight="13.5"/>
  <cols>
    <col min="1" max="2" width="8.625" style="305" customWidth="1"/>
    <col min="3" max="5" width="1.125" style="305" customWidth="1"/>
    <col min="6" max="32" width="2.5" style="305" customWidth="1"/>
    <col min="33" max="35" width="1.125" style="305" customWidth="1"/>
    <col min="36" max="62" width="2.5" style="305" customWidth="1"/>
    <col min="63" max="66" width="6.75" style="305" customWidth="1"/>
    <col min="67" max="67" width="9.625" style="305" customWidth="1"/>
    <col min="68" max="68" width="3.625" style="305" customWidth="1"/>
    <col min="69" max="256" width="7.375" style="305" customWidth="1"/>
    <col min="257" max="16384" width="9" style="305"/>
  </cols>
  <sheetData>
    <row r="1" spans="1:68" ht="15.75" customHeight="1">
      <c r="A1" s="2"/>
      <c r="B1" s="30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4"/>
      <c r="BN1" s="2"/>
      <c r="BO1" s="5"/>
    </row>
    <row r="2" spans="1:68" ht="22.5" customHeight="1">
      <c r="A2" s="2"/>
      <c r="B2" s="30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4"/>
      <c r="BN2" s="2"/>
      <c r="BO2" s="2"/>
    </row>
    <row r="3" spans="1:68">
      <c r="B3" s="306" t="s">
        <v>251</v>
      </c>
      <c r="C3" s="473" t="s">
        <v>20</v>
      </c>
      <c r="D3" s="474"/>
      <c r="E3" s="475"/>
      <c r="F3" s="473" t="s">
        <v>14</v>
      </c>
      <c r="G3" s="474"/>
      <c r="H3" s="475"/>
      <c r="I3" s="473" t="s">
        <v>19</v>
      </c>
      <c r="J3" s="474"/>
      <c r="K3" s="475"/>
      <c r="L3" s="473" t="s">
        <v>21</v>
      </c>
      <c r="M3" s="474"/>
      <c r="N3" s="475"/>
      <c r="O3" s="473" t="s">
        <v>22</v>
      </c>
      <c r="P3" s="474"/>
      <c r="Q3" s="475"/>
      <c r="R3" s="473" t="s">
        <v>23</v>
      </c>
      <c r="S3" s="474"/>
      <c r="T3" s="475"/>
      <c r="U3" s="473" t="s">
        <v>24</v>
      </c>
      <c r="V3" s="474"/>
      <c r="W3" s="475"/>
      <c r="X3" s="473" t="s">
        <v>25</v>
      </c>
      <c r="Y3" s="474"/>
      <c r="Z3" s="475"/>
      <c r="AA3" s="473" t="s">
        <v>26</v>
      </c>
      <c r="AB3" s="474"/>
      <c r="AC3" s="475"/>
      <c r="AD3" s="473" t="s">
        <v>15</v>
      </c>
      <c r="AE3" s="474"/>
      <c r="AF3" s="475"/>
      <c r="AG3" s="473" t="s">
        <v>9</v>
      </c>
      <c r="AH3" s="474"/>
      <c r="AI3" s="475"/>
      <c r="AJ3" s="473" t="s">
        <v>14</v>
      </c>
      <c r="AK3" s="474"/>
      <c r="AL3" s="475"/>
      <c r="AM3" s="473" t="s">
        <v>19</v>
      </c>
      <c r="AN3" s="474"/>
      <c r="AO3" s="475"/>
      <c r="AP3" s="473" t="s">
        <v>21</v>
      </c>
      <c r="AQ3" s="474"/>
      <c r="AR3" s="475"/>
      <c r="AS3" s="473" t="s">
        <v>22</v>
      </c>
      <c r="AT3" s="474"/>
      <c r="AU3" s="475"/>
      <c r="AV3" s="473" t="s">
        <v>23</v>
      </c>
      <c r="AW3" s="474"/>
      <c r="AX3" s="475"/>
      <c r="AY3" s="473" t="s">
        <v>24</v>
      </c>
      <c r="AZ3" s="474"/>
      <c r="BA3" s="475"/>
      <c r="BB3" s="473" t="s">
        <v>25</v>
      </c>
      <c r="BC3" s="474"/>
      <c r="BD3" s="475"/>
      <c r="BE3" s="473" t="s">
        <v>26</v>
      </c>
      <c r="BF3" s="474"/>
      <c r="BG3" s="475"/>
      <c r="BH3" s="473" t="s">
        <v>15</v>
      </c>
      <c r="BI3" s="474"/>
      <c r="BJ3" s="475"/>
      <c r="BK3" s="301" t="s">
        <v>27</v>
      </c>
      <c r="BL3" s="301" t="s">
        <v>28</v>
      </c>
      <c r="BM3" s="6" t="s">
        <v>29</v>
      </c>
      <c r="BN3" s="301" t="s">
        <v>30</v>
      </c>
      <c r="BO3" s="307" t="s">
        <v>31</v>
      </c>
    </row>
    <row r="4" spans="1:68">
      <c r="A4" s="39">
        <v>1</v>
      </c>
      <c r="B4" s="458" t="s">
        <v>32</v>
      </c>
      <c r="C4" s="476"/>
      <c r="D4" s="477"/>
      <c r="E4" s="478"/>
      <c r="F4" s="403"/>
      <c r="G4" s="404"/>
      <c r="H4" s="405"/>
      <c r="I4" s="409" t="s">
        <v>59</v>
      </c>
      <c r="J4" s="410"/>
      <c r="K4" s="411"/>
      <c r="L4" s="409" t="s">
        <v>52</v>
      </c>
      <c r="M4" s="410"/>
      <c r="N4" s="411"/>
      <c r="O4" s="409" t="s">
        <v>61</v>
      </c>
      <c r="P4" s="410"/>
      <c r="Q4" s="411"/>
      <c r="R4" s="409" t="s">
        <v>52</v>
      </c>
      <c r="S4" s="410"/>
      <c r="T4" s="411"/>
      <c r="U4" s="409" t="s">
        <v>38</v>
      </c>
      <c r="V4" s="404"/>
      <c r="W4" s="405"/>
      <c r="X4" s="409" t="s">
        <v>59</v>
      </c>
      <c r="Y4" s="410"/>
      <c r="Z4" s="411"/>
      <c r="AA4" s="409" t="s">
        <v>61</v>
      </c>
      <c r="AB4" s="410"/>
      <c r="AC4" s="411"/>
      <c r="AD4" s="409" t="s">
        <v>38</v>
      </c>
      <c r="AE4" s="404"/>
      <c r="AF4" s="405"/>
      <c r="AG4" s="451"/>
      <c r="AH4" s="446"/>
      <c r="AI4" s="447"/>
      <c r="AJ4" s="421"/>
      <c r="AK4" s="422"/>
      <c r="AL4" s="423"/>
      <c r="AM4" s="409" t="s">
        <v>165</v>
      </c>
      <c r="AN4" s="404"/>
      <c r="AO4" s="405"/>
      <c r="AP4" s="403" t="s">
        <v>119</v>
      </c>
      <c r="AQ4" s="404"/>
      <c r="AR4" s="405"/>
      <c r="AS4" s="403" t="s">
        <v>119</v>
      </c>
      <c r="AT4" s="404"/>
      <c r="AU4" s="405"/>
      <c r="AV4" s="409" t="s">
        <v>165</v>
      </c>
      <c r="AW4" s="404"/>
      <c r="AX4" s="405"/>
      <c r="AY4" s="409" t="s">
        <v>120</v>
      </c>
      <c r="AZ4" s="404"/>
      <c r="BA4" s="405"/>
      <c r="BB4" s="409" t="s">
        <v>120</v>
      </c>
      <c r="BC4" s="404"/>
      <c r="BD4" s="405"/>
      <c r="BE4" s="409" t="s">
        <v>235</v>
      </c>
      <c r="BF4" s="410"/>
      <c r="BG4" s="411"/>
      <c r="BH4" s="409" t="s">
        <v>236</v>
      </c>
      <c r="BI4" s="410"/>
      <c r="BJ4" s="411"/>
      <c r="BK4" s="439">
        <f>COUNTIF(C5:BJ5,"○")*3+COUNTIF(C5:BJ5,"△")</f>
        <v>30</v>
      </c>
      <c r="BL4" s="396">
        <f>SUM(C6,F6,I6,L6,O6,R6,U6,X6,AA6,AD6,AG6,AJ6,AM6,AP6,AS6,AV6,AY6,BB6,BE6,BH6)</f>
        <v>24</v>
      </c>
      <c r="BM4" s="396">
        <f>SUM(E6,H6,K6,N6,Q6,T6,W6,Z6,AC6,AF6,AI6,AL6,AO6,AR6,AU6,AX6,BA6,BD6,BG6,BJ6)</f>
        <v>7</v>
      </c>
      <c r="BN4" s="399">
        <f>BL4-BM4</f>
        <v>17</v>
      </c>
      <c r="BO4" s="402">
        <f>RANK(BP4,$BP$4:$BP$30,0)</f>
        <v>3</v>
      </c>
      <c r="BP4" s="305">
        <f>BK4*10000+BN4*100+BL4</f>
        <v>301724</v>
      </c>
    </row>
    <row r="5" spans="1:68">
      <c r="A5" s="40"/>
      <c r="B5" s="459"/>
      <c r="C5" s="25"/>
      <c r="D5" s="42" t="str">
        <f>IF(C6="","",IF(C6&gt;E6,"○",IF(C6&lt;E6,"●",IF(C6=E6,"△",))))</f>
        <v/>
      </c>
      <c r="E5" s="26"/>
      <c r="F5" s="7"/>
      <c r="G5" s="43"/>
      <c r="H5" s="8"/>
      <c r="I5" s="12"/>
      <c r="J5" s="16" t="s">
        <v>67</v>
      </c>
      <c r="K5" s="8"/>
      <c r="L5" s="12"/>
      <c r="M5" s="16" t="s">
        <v>67</v>
      </c>
      <c r="N5" s="8"/>
      <c r="O5" s="12"/>
      <c r="P5" s="16" t="s">
        <v>64</v>
      </c>
      <c r="Q5" s="8"/>
      <c r="R5" s="12"/>
      <c r="S5" s="16" t="s">
        <v>68</v>
      </c>
      <c r="T5" s="8"/>
      <c r="U5" s="12"/>
      <c r="V5" s="16" t="s">
        <v>66</v>
      </c>
      <c r="W5" s="8"/>
      <c r="X5" s="12"/>
      <c r="Y5" s="16" t="s">
        <v>68</v>
      </c>
      <c r="Z5" s="8"/>
      <c r="AA5" s="12"/>
      <c r="AB5" s="43" t="s">
        <v>123</v>
      </c>
      <c r="AC5" s="8"/>
      <c r="AD5" s="12"/>
      <c r="AE5" s="43" t="s">
        <v>66</v>
      </c>
      <c r="AF5" s="8"/>
      <c r="AG5" s="25"/>
      <c r="AH5" s="42"/>
      <c r="AI5" s="26"/>
      <c r="AJ5" s="424"/>
      <c r="AK5" s="425"/>
      <c r="AL5" s="426"/>
      <c r="AM5" s="156"/>
      <c r="AN5" s="43" t="s">
        <v>68</v>
      </c>
      <c r="AO5" s="157"/>
      <c r="AP5" s="156"/>
      <c r="AQ5" s="43" t="s">
        <v>64</v>
      </c>
      <c r="AR5" s="157"/>
      <c r="AS5" s="7"/>
      <c r="AT5" s="43" t="s">
        <v>123</v>
      </c>
      <c r="AU5" s="8"/>
      <c r="AV5" s="156"/>
      <c r="AW5" s="43" t="s">
        <v>68</v>
      </c>
      <c r="AX5" s="157"/>
      <c r="AY5" s="156"/>
      <c r="AZ5" s="43" t="s">
        <v>64</v>
      </c>
      <c r="BA5" s="157"/>
      <c r="BB5" s="156"/>
      <c r="BC5" s="43" t="s">
        <v>64</v>
      </c>
      <c r="BD5" s="157"/>
      <c r="BE5" s="7"/>
      <c r="BF5" s="43" t="s">
        <v>64</v>
      </c>
      <c r="BG5" s="8"/>
      <c r="BH5" s="7"/>
      <c r="BI5" s="43" t="s">
        <v>64</v>
      </c>
      <c r="BJ5" s="8"/>
      <c r="BK5" s="440"/>
      <c r="BL5" s="400"/>
      <c r="BM5" s="397"/>
      <c r="BN5" s="400"/>
      <c r="BO5" s="402"/>
    </row>
    <row r="6" spans="1:68">
      <c r="A6" s="41"/>
      <c r="B6" s="460"/>
      <c r="C6" s="27"/>
      <c r="D6" s="44"/>
      <c r="E6" s="28"/>
      <c r="F6" s="9"/>
      <c r="G6" s="45"/>
      <c r="H6" s="10"/>
      <c r="I6" s="13">
        <v>0</v>
      </c>
      <c r="J6" s="11"/>
      <c r="K6" s="10">
        <v>1</v>
      </c>
      <c r="L6" s="13">
        <v>0</v>
      </c>
      <c r="M6" s="45"/>
      <c r="N6" s="10">
        <v>2</v>
      </c>
      <c r="O6" s="13">
        <v>2</v>
      </c>
      <c r="P6" s="45"/>
      <c r="Q6" s="10">
        <v>0</v>
      </c>
      <c r="R6" s="13">
        <v>0</v>
      </c>
      <c r="S6" s="11"/>
      <c r="T6" s="10">
        <v>0</v>
      </c>
      <c r="U6" s="13">
        <v>2</v>
      </c>
      <c r="V6" s="11"/>
      <c r="W6" s="10">
        <v>0</v>
      </c>
      <c r="X6" s="13">
        <v>2</v>
      </c>
      <c r="Y6" s="45"/>
      <c r="Z6" s="10">
        <v>2</v>
      </c>
      <c r="AA6" s="13">
        <v>0</v>
      </c>
      <c r="AB6" s="45"/>
      <c r="AC6" s="10">
        <v>0</v>
      </c>
      <c r="AD6" s="13">
        <v>3</v>
      </c>
      <c r="AE6" s="45"/>
      <c r="AF6" s="10">
        <v>0</v>
      </c>
      <c r="AG6" s="27"/>
      <c r="AH6" s="44"/>
      <c r="AI6" s="28"/>
      <c r="AJ6" s="427"/>
      <c r="AK6" s="428"/>
      <c r="AL6" s="429"/>
      <c r="AM6" s="159">
        <v>2</v>
      </c>
      <c r="AN6" s="160"/>
      <c r="AO6" s="161">
        <v>2</v>
      </c>
      <c r="AP6" s="159">
        <v>1</v>
      </c>
      <c r="AQ6" s="160"/>
      <c r="AR6" s="161">
        <v>0</v>
      </c>
      <c r="AS6" s="9">
        <v>0</v>
      </c>
      <c r="AT6" s="158"/>
      <c r="AU6" s="10">
        <v>0</v>
      </c>
      <c r="AV6" s="159">
        <v>0</v>
      </c>
      <c r="AW6" s="160"/>
      <c r="AX6" s="161">
        <v>0</v>
      </c>
      <c r="AY6" s="159">
        <v>3</v>
      </c>
      <c r="AZ6" s="160"/>
      <c r="BA6" s="161">
        <v>0</v>
      </c>
      <c r="BB6" s="159">
        <v>3</v>
      </c>
      <c r="BC6" s="160"/>
      <c r="BD6" s="161">
        <v>0</v>
      </c>
      <c r="BE6" s="9">
        <v>1</v>
      </c>
      <c r="BF6" s="158"/>
      <c r="BG6" s="10">
        <v>0</v>
      </c>
      <c r="BH6" s="9">
        <v>5</v>
      </c>
      <c r="BI6" s="158"/>
      <c r="BJ6" s="10">
        <v>0</v>
      </c>
      <c r="BK6" s="441"/>
      <c r="BL6" s="401"/>
      <c r="BM6" s="398"/>
      <c r="BN6" s="401"/>
      <c r="BO6" s="402"/>
    </row>
    <row r="7" spans="1:68">
      <c r="A7" s="39">
        <v>2</v>
      </c>
      <c r="B7" s="458" t="s">
        <v>33</v>
      </c>
      <c r="C7" s="451"/>
      <c r="D7" s="446"/>
      <c r="E7" s="447"/>
      <c r="F7" s="409" t="s">
        <v>59</v>
      </c>
      <c r="G7" s="410"/>
      <c r="H7" s="411"/>
      <c r="I7" s="403"/>
      <c r="J7" s="404"/>
      <c r="K7" s="405"/>
      <c r="L7" s="409" t="s">
        <v>39</v>
      </c>
      <c r="M7" s="404"/>
      <c r="N7" s="405"/>
      <c r="O7" s="409" t="s">
        <v>213</v>
      </c>
      <c r="P7" s="410"/>
      <c r="Q7" s="411"/>
      <c r="R7" s="409" t="s">
        <v>59</v>
      </c>
      <c r="S7" s="410"/>
      <c r="T7" s="411"/>
      <c r="U7" s="409" t="s">
        <v>212</v>
      </c>
      <c r="V7" s="410"/>
      <c r="W7" s="411"/>
      <c r="X7" s="409" t="s">
        <v>171</v>
      </c>
      <c r="Y7" s="410"/>
      <c r="Z7" s="411"/>
      <c r="AA7" s="409" t="s">
        <v>39</v>
      </c>
      <c r="AB7" s="404"/>
      <c r="AC7" s="405"/>
      <c r="AD7" s="409" t="s">
        <v>62</v>
      </c>
      <c r="AE7" s="410"/>
      <c r="AF7" s="411"/>
      <c r="AG7" s="451"/>
      <c r="AH7" s="446"/>
      <c r="AI7" s="447"/>
      <c r="AJ7" s="409" t="s">
        <v>165</v>
      </c>
      <c r="AK7" s="404"/>
      <c r="AL7" s="405"/>
      <c r="AM7" s="421"/>
      <c r="AN7" s="422"/>
      <c r="AO7" s="423"/>
      <c r="AP7" s="403" t="s">
        <v>119</v>
      </c>
      <c r="AQ7" s="404"/>
      <c r="AR7" s="405"/>
      <c r="AS7" s="403" t="s">
        <v>119</v>
      </c>
      <c r="AT7" s="404"/>
      <c r="AU7" s="405"/>
      <c r="AV7" s="403" t="s">
        <v>239</v>
      </c>
      <c r="AW7" s="404"/>
      <c r="AX7" s="405"/>
      <c r="AY7" s="409" t="s">
        <v>120</v>
      </c>
      <c r="AZ7" s="404"/>
      <c r="BA7" s="405"/>
      <c r="BB7" s="409" t="s">
        <v>120</v>
      </c>
      <c r="BC7" s="404"/>
      <c r="BD7" s="405"/>
      <c r="BE7" s="403" t="s">
        <v>138</v>
      </c>
      <c r="BF7" s="404"/>
      <c r="BG7" s="405"/>
      <c r="BH7" s="403" t="s">
        <v>138</v>
      </c>
      <c r="BI7" s="404"/>
      <c r="BJ7" s="405"/>
      <c r="BK7" s="439">
        <f>COUNTIF(C8:BJ8,"○")*3+COUNTIF(C8:BJ8,"△")</f>
        <v>31</v>
      </c>
      <c r="BL7" s="396">
        <f>SUM(C9,F9,I9,L9,O9,R9,U9,X9,AA9,AD9,AG9,AJ9,AM9,AP9,AS9,AV9,AY9,BB9,BE9,BH9)</f>
        <v>38</v>
      </c>
      <c r="BM7" s="396">
        <f>SUM(E9,H9,K9,N9,Q9,T9,W9,Z9,AC9,AF9,AI9,AL9,AO9,AR9,AU9,AX9,BA9,BD9,BG9,BJ9)</f>
        <v>13</v>
      </c>
      <c r="BN7" s="399">
        <f>BL7-BM7</f>
        <v>25</v>
      </c>
      <c r="BO7" s="402">
        <f t="shared" ref="BO7" si="0">RANK(BP7,$BP$4:$BP$30,0)</f>
        <v>2</v>
      </c>
      <c r="BP7" s="305">
        <f>BK7*10000+BN7*100+BL7</f>
        <v>312538</v>
      </c>
    </row>
    <row r="8" spans="1:68">
      <c r="A8" s="40"/>
      <c r="B8" s="459"/>
      <c r="C8" s="29"/>
      <c r="D8" s="42" t="str">
        <f>IF(C9="","",IF(C9&gt;E9,"○",IF(C9&lt;E9,"●",IF(C9=E9,"△",))))</f>
        <v/>
      </c>
      <c r="E8" s="26"/>
      <c r="F8" s="12"/>
      <c r="G8" s="16" t="s">
        <v>64</v>
      </c>
      <c r="H8" s="8"/>
      <c r="I8" s="12"/>
      <c r="J8" s="43"/>
      <c r="K8" s="8"/>
      <c r="L8" s="12"/>
      <c r="M8" s="16" t="s">
        <v>68</v>
      </c>
      <c r="N8" s="8"/>
      <c r="O8" s="12"/>
      <c r="P8" s="16" t="s">
        <v>68</v>
      </c>
      <c r="Q8" s="8"/>
      <c r="R8" s="12"/>
      <c r="S8" s="16" t="s">
        <v>68</v>
      </c>
      <c r="T8" s="8"/>
      <c r="U8" s="12"/>
      <c r="V8" s="43" t="s">
        <v>64</v>
      </c>
      <c r="W8" s="8"/>
      <c r="X8" s="12"/>
      <c r="Y8" s="43" t="s">
        <v>64</v>
      </c>
      <c r="Z8" s="8"/>
      <c r="AA8" s="12"/>
      <c r="AB8" s="43" t="s">
        <v>66</v>
      </c>
      <c r="AC8" s="8"/>
      <c r="AD8" s="12"/>
      <c r="AE8" s="43" t="s">
        <v>64</v>
      </c>
      <c r="AF8" s="8"/>
      <c r="AG8" s="29"/>
      <c r="AH8" s="42"/>
      <c r="AI8" s="26"/>
      <c r="AJ8" s="156"/>
      <c r="AK8" s="43" t="s">
        <v>68</v>
      </c>
      <c r="AL8" s="157"/>
      <c r="AM8" s="424"/>
      <c r="AN8" s="425"/>
      <c r="AO8" s="426"/>
      <c r="AP8" s="12"/>
      <c r="AQ8" s="16" t="s">
        <v>67</v>
      </c>
      <c r="AR8" s="8"/>
      <c r="AS8" s="12"/>
      <c r="AT8" s="16" t="s">
        <v>67</v>
      </c>
      <c r="AU8" s="8"/>
      <c r="AV8" s="7"/>
      <c r="AW8" s="16" t="s">
        <v>67</v>
      </c>
      <c r="AX8" s="8"/>
      <c r="AY8" s="12"/>
      <c r="AZ8" s="43" t="s">
        <v>64</v>
      </c>
      <c r="BA8" s="8"/>
      <c r="BB8" s="7"/>
      <c r="BC8" s="43" t="s">
        <v>64</v>
      </c>
      <c r="BD8" s="8"/>
      <c r="BE8" s="156"/>
      <c r="BF8" s="43" t="s">
        <v>64</v>
      </c>
      <c r="BG8" s="157"/>
      <c r="BH8" s="156"/>
      <c r="BI8" s="43" t="s">
        <v>64</v>
      </c>
      <c r="BJ8" s="157"/>
      <c r="BK8" s="440"/>
      <c r="BL8" s="400"/>
      <c r="BM8" s="397"/>
      <c r="BN8" s="400"/>
      <c r="BO8" s="402"/>
    </row>
    <row r="9" spans="1:68">
      <c r="A9" s="41"/>
      <c r="B9" s="460"/>
      <c r="C9" s="30"/>
      <c r="D9" s="46"/>
      <c r="E9" s="28"/>
      <c r="F9" s="13">
        <v>1</v>
      </c>
      <c r="G9" s="45"/>
      <c r="H9" s="10">
        <v>0</v>
      </c>
      <c r="I9" s="13"/>
      <c r="J9" s="11"/>
      <c r="K9" s="10"/>
      <c r="L9" s="13">
        <v>0</v>
      </c>
      <c r="M9" s="11"/>
      <c r="N9" s="10">
        <v>0</v>
      </c>
      <c r="O9" s="13">
        <v>1</v>
      </c>
      <c r="P9" s="45"/>
      <c r="Q9" s="10">
        <v>1</v>
      </c>
      <c r="R9" s="13">
        <v>2</v>
      </c>
      <c r="S9" s="11"/>
      <c r="T9" s="10">
        <v>2</v>
      </c>
      <c r="U9" s="13">
        <v>6</v>
      </c>
      <c r="V9" s="45"/>
      <c r="W9" s="10">
        <v>1</v>
      </c>
      <c r="X9" s="13">
        <v>2</v>
      </c>
      <c r="Y9" s="45"/>
      <c r="Z9" s="10">
        <v>0</v>
      </c>
      <c r="AA9" s="13">
        <v>2</v>
      </c>
      <c r="AB9" s="45"/>
      <c r="AC9" s="10">
        <v>0</v>
      </c>
      <c r="AD9" s="13">
        <v>5</v>
      </c>
      <c r="AE9" s="45"/>
      <c r="AF9" s="10">
        <v>0</v>
      </c>
      <c r="AG9" s="30"/>
      <c r="AH9" s="46"/>
      <c r="AI9" s="28"/>
      <c r="AJ9" s="159">
        <v>2</v>
      </c>
      <c r="AK9" s="11"/>
      <c r="AL9" s="161">
        <v>2</v>
      </c>
      <c r="AM9" s="427"/>
      <c r="AN9" s="428"/>
      <c r="AO9" s="429"/>
      <c r="AP9" s="13">
        <v>0</v>
      </c>
      <c r="AQ9" s="158"/>
      <c r="AR9" s="10">
        <v>1</v>
      </c>
      <c r="AS9" s="13">
        <v>1</v>
      </c>
      <c r="AT9" s="162"/>
      <c r="AU9" s="10">
        <v>2</v>
      </c>
      <c r="AV9" s="9">
        <v>0</v>
      </c>
      <c r="AW9" s="158"/>
      <c r="AX9" s="10">
        <v>2</v>
      </c>
      <c r="AY9" s="13">
        <v>4</v>
      </c>
      <c r="AZ9" s="158"/>
      <c r="BA9" s="10">
        <v>0</v>
      </c>
      <c r="BB9" s="9">
        <v>2</v>
      </c>
      <c r="BC9" s="158"/>
      <c r="BD9" s="10">
        <v>1</v>
      </c>
      <c r="BE9" s="159">
        <v>3</v>
      </c>
      <c r="BF9" s="160"/>
      <c r="BG9" s="161">
        <v>1</v>
      </c>
      <c r="BH9" s="159">
        <v>7</v>
      </c>
      <c r="BI9" s="160"/>
      <c r="BJ9" s="161">
        <v>0</v>
      </c>
      <c r="BK9" s="441"/>
      <c r="BL9" s="401"/>
      <c r="BM9" s="398"/>
      <c r="BN9" s="401"/>
      <c r="BO9" s="402"/>
    </row>
    <row r="10" spans="1:68">
      <c r="A10" s="39">
        <v>3</v>
      </c>
      <c r="B10" s="458" t="s">
        <v>34</v>
      </c>
      <c r="C10" s="451"/>
      <c r="D10" s="446"/>
      <c r="E10" s="447"/>
      <c r="F10" s="409" t="s">
        <v>52</v>
      </c>
      <c r="G10" s="410"/>
      <c r="H10" s="411"/>
      <c r="I10" s="409" t="s">
        <v>39</v>
      </c>
      <c r="J10" s="404"/>
      <c r="K10" s="405"/>
      <c r="L10" s="409"/>
      <c r="M10" s="410"/>
      <c r="N10" s="411"/>
      <c r="O10" s="409" t="s">
        <v>249</v>
      </c>
      <c r="P10" s="410"/>
      <c r="Q10" s="411"/>
      <c r="R10" s="409" t="s">
        <v>249</v>
      </c>
      <c r="S10" s="410"/>
      <c r="T10" s="411"/>
      <c r="U10" s="409" t="s">
        <v>60</v>
      </c>
      <c r="V10" s="410"/>
      <c r="W10" s="411"/>
      <c r="X10" s="409" t="s">
        <v>39</v>
      </c>
      <c r="Y10" s="404"/>
      <c r="Z10" s="405"/>
      <c r="AA10" s="409" t="s">
        <v>52</v>
      </c>
      <c r="AB10" s="410"/>
      <c r="AC10" s="411"/>
      <c r="AD10" s="409" t="s">
        <v>60</v>
      </c>
      <c r="AE10" s="410"/>
      <c r="AF10" s="411"/>
      <c r="AG10" s="451"/>
      <c r="AH10" s="446"/>
      <c r="AI10" s="447"/>
      <c r="AJ10" s="403" t="s">
        <v>119</v>
      </c>
      <c r="AK10" s="404"/>
      <c r="AL10" s="405"/>
      <c r="AM10" s="403" t="s">
        <v>119</v>
      </c>
      <c r="AN10" s="404"/>
      <c r="AO10" s="405"/>
      <c r="AP10" s="464"/>
      <c r="AQ10" s="465"/>
      <c r="AR10" s="466"/>
      <c r="AS10" s="403" t="s">
        <v>232</v>
      </c>
      <c r="AT10" s="404"/>
      <c r="AU10" s="405"/>
      <c r="AV10" s="409" t="s">
        <v>139</v>
      </c>
      <c r="AW10" s="404"/>
      <c r="AX10" s="405"/>
      <c r="AY10" s="409" t="s">
        <v>139</v>
      </c>
      <c r="AZ10" s="404"/>
      <c r="BA10" s="405"/>
      <c r="BB10" s="403" t="s">
        <v>238</v>
      </c>
      <c r="BC10" s="404"/>
      <c r="BD10" s="405"/>
      <c r="BE10" s="409" t="s">
        <v>121</v>
      </c>
      <c r="BF10" s="404"/>
      <c r="BG10" s="405"/>
      <c r="BH10" s="409" t="s">
        <v>121</v>
      </c>
      <c r="BI10" s="404"/>
      <c r="BJ10" s="405"/>
      <c r="BK10" s="439">
        <f>COUNTIF(C11:BJ11,"○")*3+COUNTIF(C11:BJ11,"△")</f>
        <v>40</v>
      </c>
      <c r="BL10" s="396">
        <f>SUM(C12,F12,I12,L12,O12,R12,U12,X12,AA12,AD12,AG12,AJ12,AM12,AP12,AS12,AV12,AY12,BB12,BE12,BH12)</f>
        <v>30</v>
      </c>
      <c r="BM10" s="396">
        <f>SUM(E12,H12,K12,N12,Q12,T12,W12,Z12,AC12,AF12,AI12,AL12,AO12,AR12,AU12,AX12,BA12,BD12,BG12,BJ12)</f>
        <v>10</v>
      </c>
      <c r="BN10" s="399">
        <f>BL10-BM10</f>
        <v>20</v>
      </c>
      <c r="BO10" s="402">
        <f t="shared" ref="BO10" si="1">RANK(BP10,$BP$4:$BP$30,0)</f>
        <v>1</v>
      </c>
      <c r="BP10" s="305">
        <f>BK10*10000+BN10*100+BL10</f>
        <v>402030</v>
      </c>
    </row>
    <row r="11" spans="1:68">
      <c r="A11" s="40"/>
      <c r="B11" s="459"/>
      <c r="C11" s="29"/>
      <c r="D11" s="42" t="str">
        <f>IF(C12="","",IF(C12&gt;E12,"○",IF(C12&lt;E12,"●",IF(C12=E12,"△",))))</f>
        <v/>
      </c>
      <c r="E11" s="26"/>
      <c r="F11" s="12"/>
      <c r="G11" s="16" t="s">
        <v>64</v>
      </c>
      <c r="H11" s="8"/>
      <c r="I11" s="12"/>
      <c r="J11" s="16" t="s">
        <v>68</v>
      </c>
      <c r="K11" s="8"/>
      <c r="L11" s="12"/>
      <c r="M11" s="43"/>
      <c r="N11" s="8"/>
      <c r="O11" s="12"/>
      <c r="P11" s="43" t="s">
        <v>64</v>
      </c>
      <c r="Q11" s="8"/>
      <c r="R11" s="12"/>
      <c r="S11" s="43" t="s">
        <v>64</v>
      </c>
      <c r="T11" s="8"/>
      <c r="U11" s="12"/>
      <c r="V11" s="16" t="s">
        <v>168</v>
      </c>
      <c r="W11" s="8"/>
      <c r="X11" s="12"/>
      <c r="Y11" s="16" t="s">
        <v>67</v>
      </c>
      <c r="Z11" s="8"/>
      <c r="AA11" s="12"/>
      <c r="AB11" s="43" t="s">
        <v>64</v>
      </c>
      <c r="AC11" s="8"/>
      <c r="AD11" s="12"/>
      <c r="AE11" s="43" t="s">
        <v>64</v>
      </c>
      <c r="AF11" s="8"/>
      <c r="AG11" s="29"/>
      <c r="AH11" s="42"/>
      <c r="AI11" s="26"/>
      <c r="AJ11" s="156"/>
      <c r="AK11" s="16" t="s">
        <v>67</v>
      </c>
      <c r="AL11" s="157"/>
      <c r="AM11" s="12"/>
      <c r="AN11" s="43" t="s">
        <v>64</v>
      </c>
      <c r="AO11" s="8"/>
      <c r="AP11" s="467"/>
      <c r="AQ11" s="468"/>
      <c r="AR11" s="469"/>
      <c r="AS11" s="156"/>
      <c r="AT11" s="43" t="s">
        <v>64</v>
      </c>
      <c r="AU11" s="157"/>
      <c r="AV11" s="156"/>
      <c r="AW11" s="43" t="s">
        <v>64</v>
      </c>
      <c r="AX11" s="157"/>
      <c r="AY11" s="12"/>
      <c r="AZ11" s="43" t="s">
        <v>64</v>
      </c>
      <c r="BA11" s="8"/>
      <c r="BB11" s="156"/>
      <c r="BC11" s="43" t="s">
        <v>64</v>
      </c>
      <c r="BD11" s="157"/>
      <c r="BE11" s="12"/>
      <c r="BF11" s="43" t="s">
        <v>64</v>
      </c>
      <c r="BG11" s="8"/>
      <c r="BH11" s="12"/>
      <c r="BI11" s="43" t="s">
        <v>64</v>
      </c>
      <c r="BJ11" s="8"/>
      <c r="BK11" s="440"/>
      <c r="BL11" s="400"/>
      <c r="BM11" s="397"/>
      <c r="BN11" s="400"/>
      <c r="BO11" s="402"/>
    </row>
    <row r="12" spans="1:68">
      <c r="A12" s="41"/>
      <c r="B12" s="460"/>
      <c r="C12" s="30"/>
      <c r="D12" s="46"/>
      <c r="E12" s="28"/>
      <c r="F12" s="13">
        <v>2</v>
      </c>
      <c r="G12" s="45"/>
      <c r="H12" s="10">
        <v>0</v>
      </c>
      <c r="I12" s="13">
        <v>0</v>
      </c>
      <c r="J12" s="45"/>
      <c r="K12" s="10">
        <v>0</v>
      </c>
      <c r="L12" s="13"/>
      <c r="M12" s="11"/>
      <c r="N12" s="10"/>
      <c r="O12" s="13">
        <v>1</v>
      </c>
      <c r="P12" s="45"/>
      <c r="Q12" s="10">
        <v>0</v>
      </c>
      <c r="R12" s="13">
        <v>2</v>
      </c>
      <c r="S12" s="11"/>
      <c r="T12" s="10">
        <v>1</v>
      </c>
      <c r="U12" s="13">
        <v>3</v>
      </c>
      <c r="V12" s="11"/>
      <c r="W12" s="10">
        <v>1</v>
      </c>
      <c r="X12" s="13">
        <v>2</v>
      </c>
      <c r="Y12" s="45"/>
      <c r="Z12" s="10">
        <v>4</v>
      </c>
      <c r="AA12" s="13">
        <v>2</v>
      </c>
      <c r="AB12" s="45"/>
      <c r="AC12" s="10">
        <v>0</v>
      </c>
      <c r="AD12" s="13">
        <v>2</v>
      </c>
      <c r="AE12" s="45"/>
      <c r="AF12" s="10">
        <v>0</v>
      </c>
      <c r="AG12" s="30"/>
      <c r="AH12" s="46"/>
      <c r="AI12" s="28"/>
      <c r="AJ12" s="159">
        <v>0</v>
      </c>
      <c r="AK12" s="160"/>
      <c r="AL12" s="161">
        <v>1</v>
      </c>
      <c r="AM12" s="13">
        <v>1</v>
      </c>
      <c r="AN12" s="162"/>
      <c r="AO12" s="10">
        <v>0</v>
      </c>
      <c r="AP12" s="470"/>
      <c r="AQ12" s="471"/>
      <c r="AR12" s="472"/>
      <c r="AS12" s="159">
        <v>2</v>
      </c>
      <c r="AT12" s="160"/>
      <c r="AU12" s="161">
        <v>0</v>
      </c>
      <c r="AV12" s="159">
        <v>2</v>
      </c>
      <c r="AW12" s="160"/>
      <c r="AX12" s="161">
        <v>1</v>
      </c>
      <c r="AY12" s="13">
        <v>3</v>
      </c>
      <c r="AZ12" s="162"/>
      <c r="BA12" s="10">
        <v>0</v>
      </c>
      <c r="BB12" s="159">
        <v>3</v>
      </c>
      <c r="BC12" s="160"/>
      <c r="BD12" s="161">
        <v>1</v>
      </c>
      <c r="BE12" s="13">
        <v>3</v>
      </c>
      <c r="BF12" s="162"/>
      <c r="BG12" s="10">
        <v>1</v>
      </c>
      <c r="BH12" s="13">
        <v>2</v>
      </c>
      <c r="BI12" s="162"/>
      <c r="BJ12" s="10">
        <v>0</v>
      </c>
      <c r="BK12" s="441"/>
      <c r="BL12" s="401"/>
      <c r="BM12" s="398"/>
      <c r="BN12" s="401"/>
      <c r="BO12" s="402"/>
    </row>
    <row r="13" spans="1:68">
      <c r="A13" s="39">
        <v>4</v>
      </c>
      <c r="B13" s="458" t="s">
        <v>35</v>
      </c>
      <c r="C13" s="455"/>
      <c r="D13" s="456"/>
      <c r="E13" s="457"/>
      <c r="F13" s="409" t="s">
        <v>61</v>
      </c>
      <c r="G13" s="410"/>
      <c r="H13" s="411"/>
      <c r="I13" s="409" t="s">
        <v>213</v>
      </c>
      <c r="J13" s="410"/>
      <c r="K13" s="411"/>
      <c r="L13" s="409" t="s">
        <v>249</v>
      </c>
      <c r="M13" s="410"/>
      <c r="N13" s="411"/>
      <c r="O13" s="403"/>
      <c r="P13" s="404"/>
      <c r="Q13" s="405"/>
      <c r="R13" s="409" t="s">
        <v>249</v>
      </c>
      <c r="S13" s="410"/>
      <c r="T13" s="411"/>
      <c r="U13" s="409" t="s">
        <v>38</v>
      </c>
      <c r="V13" s="404"/>
      <c r="W13" s="405"/>
      <c r="X13" s="409" t="s">
        <v>212</v>
      </c>
      <c r="Y13" s="410"/>
      <c r="Z13" s="411"/>
      <c r="AA13" s="409" t="s">
        <v>61</v>
      </c>
      <c r="AB13" s="410"/>
      <c r="AC13" s="411"/>
      <c r="AD13" s="409" t="s">
        <v>38</v>
      </c>
      <c r="AE13" s="404"/>
      <c r="AF13" s="405"/>
      <c r="AG13" s="451"/>
      <c r="AH13" s="446"/>
      <c r="AI13" s="447"/>
      <c r="AJ13" s="403" t="s">
        <v>119</v>
      </c>
      <c r="AK13" s="404"/>
      <c r="AL13" s="405"/>
      <c r="AM13" s="403" t="s">
        <v>119</v>
      </c>
      <c r="AN13" s="404"/>
      <c r="AO13" s="405"/>
      <c r="AP13" s="403" t="s">
        <v>233</v>
      </c>
      <c r="AQ13" s="404"/>
      <c r="AR13" s="405"/>
      <c r="AS13" s="421"/>
      <c r="AT13" s="422"/>
      <c r="AU13" s="423"/>
      <c r="AV13" s="409" t="s">
        <v>139</v>
      </c>
      <c r="AW13" s="404"/>
      <c r="AX13" s="405"/>
      <c r="AY13" s="409" t="s">
        <v>139</v>
      </c>
      <c r="AZ13" s="404"/>
      <c r="BA13" s="405"/>
      <c r="BB13" s="403" t="s">
        <v>233</v>
      </c>
      <c r="BC13" s="404"/>
      <c r="BD13" s="405"/>
      <c r="BE13" s="409" t="s">
        <v>234</v>
      </c>
      <c r="BF13" s="410"/>
      <c r="BG13" s="411"/>
      <c r="BH13" s="409" t="s">
        <v>237</v>
      </c>
      <c r="BI13" s="410"/>
      <c r="BJ13" s="411"/>
      <c r="BK13" s="439">
        <f>COUNTIF(C14:BJ14,"○")*3+COUNTIF(C14:BJ14,"△")</f>
        <v>21</v>
      </c>
      <c r="BL13" s="396">
        <f>SUM(C15,F15,I15,L15,O15,R15,U15,X15,AA15,AD15,AG15,AJ15,AM15,AP15,AS15,AV15,AY15,BB15,BE15,BH15)</f>
        <v>19</v>
      </c>
      <c r="BM13" s="396">
        <f>SUM(E15,H15,K15,N15,Q15,T15,W15,Z15,AC15,AF15,AI15,AL15,AO15,AR15,AU15,AX15,BA15,BD15,BG15,BJ15)</f>
        <v>18</v>
      </c>
      <c r="BN13" s="399">
        <f>BL13-BM13</f>
        <v>1</v>
      </c>
      <c r="BO13" s="402">
        <f t="shared" ref="BO13" si="2">RANK(BP13,$BP$4:$BP$30,0)</f>
        <v>7</v>
      </c>
      <c r="BP13" s="305">
        <f>BK13*10000+BN13*100+BL13</f>
        <v>210119</v>
      </c>
    </row>
    <row r="14" spans="1:68">
      <c r="A14" s="40"/>
      <c r="B14" s="459"/>
      <c r="C14" s="29"/>
      <c r="D14" s="42" t="str">
        <f>IF(C15="","",IF(C15&gt;E15,"○",IF(C15&lt;E15,"●",IF(C15=E15,"△",))))</f>
        <v/>
      </c>
      <c r="E14" s="26"/>
      <c r="F14" s="12"/>
      <c r="G14" s="16" t="s">
        <v>67</v>
      </c>
      <c r="H14" s="8"/>
      <c r="I14" s="12"/>
      <c r="J14" s="16" t="s">
        <v>68</v>
      </c>
      <c r="K14" s="8"/>
      <c r="L14" s="12"/>
      <c r="M14" s="16" t="s">
        <v>67</v>
      </c>
      <c r="N14" s="8"/>
      <c r="O14" s="12"/>
      <c r="P14" s="43"/>
      <c r="Q14" s="8"/>
      <c r="R14" s="12"/>
      <c r="S14" s="16" t="s">
        <v>67</v>
      </c>
      <c r="T14" s="8"/>
      <c r="U14" s="12"/>
      <c r="V14" s="43" t="s">
        <v>65</v>
      </c>
      <c r="W14" s="8"/>
      <c r="X14" s="12"/>
      <c r="Y14" s="16" t="s">
        <v>67</v>
      </c>
      <c r="Z14" s="8"/>
      <c r="AA14" s="12"/>
      <c r="AB14" s="43" t="s">
        <v>122</v>
      </c>
      <c r="AC14" s="8"/>
      <c r="AD14" s="12"/>
      <c r="AE14" s="43" t="s">
        <v>64</v>
      </c>
      <c r="AF14" s="8"/>
      <c r="AG14" s="29"/>
      <c r="AH14" s="42"/>
      <c r="AI14" s="26"/>
      <c r="AJ14" s="7"/>
      <c r="AK14" s="43" t="s">
        <v>123</v>
      </c>
      <c r="AL14" s="8"/>
      <c r="AM14" s="12"/>
      <c r="AN14" s="43" t="s">
        <v>64</v>
      </c>
      <c r="AO14" s="8"/>
      <c r="AP14" s="156"/>
      <c r="AQ14" s="16" t="s">
        <v>67</v>
      </c>
      <c r="AR14" s="157"/>
      <c r="AS14" s="424"/>
      <c r="AT14" s="425"/>
      <c r="AU14" s="426"/>
      <c r="AV14" s="12"/>
      <c r="AW14" s="43" t="s">
        <v>68</v>
      </c>
      <c r="AX14" s="8"/>
      <c r="AY14" s="156"/>
      <c r="AZ14" s="43" t="s">
        <v>64</v>
      </c>
      <c r="BA14" s="157"/>
      <c r="BB14" s="156"/>
      <c r="BC14" s="16" t="s">
        <v>67</v>
      </c>
      <c r="BD14" s="157"/>
      <c r="BE14" s="12"/>
      <c r="BF14" s="16" t="s">
        <v>67</v>
      </c>
      <c r="BG14" s="8"/>
      <c r="BH14" s="12"/>
      <c r="BI14" s="43" t="s">
        <v>64</v>
      </c>
      <c r="BJ14" s="8"/>
      <c r="BK14" s="440"/>
      <c r="BL14" s="400"/>
      <c r="BM14" s="397"/>
      <c r="BN14" s="400"/>
      <c r="BO14" s="402"/>
    </row>
    <row r="15" spans="1:68">
      <c r="A15" s="41"/>
      <c r="B15" s="460"/>
      <c r="C15" s="30"/>
      <c r="D15" s="46"/>
      <c r="E15" s="28"/>
      <c r="F15" s="13">
        <v>0</v>
      </c>
      <c r="G15" s="11"/>
      <c r="H15" s="10">
        <v>2</v>
      </c>
      <c r="I15" s="13">
        <v>1</v>
      </c>
      <c r="J15" s="11"/>
      <c r="K15" s="10">
        <v>1</v>
      </c>
      <c r="L15" s="13">
        <v>0</v>
      </c>
      <c r="M15" s="11"/>
      <c r="N15" s="10">
        <v>1</v>
      </c>
      <c r="O15" s="13"/>
      <c r="P15" s="11"/>
      <c r="Q15" s="10"/>
      <c r="R15" s="13">
        <v>0</v>
      </c>
      <c r="S15" s="11"/>
      <c r="T15" s="10">
        <v>2</v>
      </c>
      <c r="U15" s="13">
        <v>2</v>
      </c>
      <c r="V15" s="45"/>
      <c r="W15" s="10">
        <v>0</v>
      </c>
      <c r="X15" s="13">
        <v>0</v>
      </c>
      <c r="Y15" s="11"/>
      <c r="Z15" s="10">
        <v>3</v>
      </c>
      <c r="AA15" s="13">
        <v>1</v>
      </c>
      <c r="AB15" s="45"/>
      <c r="AC15" s="10">
        <v>0</v>
      </c>
      <c r="AD15" s="13">
        <v>2</v>
      </c>
      <c r="AE15" s="45"/>
      <c r="AF15" s="10">
        <v>0</v>
      </c>
      <c r="AG15" s="30"/>
      <c r="AH15" s="46"/>
      <c r="AI15" s="28"/>
      <c r="AJ15" s="9">
        <v>0</v>
      </c>
      <c r="AK15" s="158"/>
      <c r="AL15" s="10">
        <v>0</v>
      </c>
      <c r="AM15" s="13">
        <v>2</v>
      </c>
      <c r="AN15" s="162"/>
      <c r="AO15" s="10">
        <v>1</v>
      </c>
      <c r="AP15" s="159">
        <v>0</v>
      </c>
      <c r="AQ15" s="160"/>
      <c r="AR15" s="161">
        <v>2</v>
      </c>
      <c r="AS15" s="427"/>
      <c r="AT15" s="428"/>
      <c r="AU15" s="429"/>
      <c r="AV15" s="13">
        <v>1</v>
      </c>
      <c r="AW15" s="162"/>
      <c r="AX15" s="10">
        <v>1</v>
      </c>
      <c r="AY15" s="159">
        <v>3</v>
      </c>
      <c r="AZ15" s="160"/>
      <c r="BA15" s="161">
        <v>0</v>
      </c>
      <c r="BB15" s="159">
        <v>0</v>
      </c>
      <c r="BC15" s="160"/>
      <c r="BD15" s="161">
        <v>3</v>
      </c>
      <c r="BE15" s="13">
        <v>1</v>
      </c>
      <c r="BF15" s="162"/>
      <c r="BG15" s="10">
        <v>2</v>
      </c>
      <c r="BH15" s="13">
        <v>6</v>
      </c>
      <c r="BI15" s="162"/>
      <c r="BJ15" s="10">
        <v>0</v>
      </c>
      <c r="BK15" s="441"/>
      <c r="BL15" s="401"/>
      <c r="BM15" s="398"/>
      <c r="BN15" s="401"/>
      <c r="BO15" s="402"/>
    </row>
    <row r="16" spans="1:68">
      <c r="A16" s="39">
        <v>5</v>
      </c>
      <c r="B16" s="458" t="s">
        <v>23</v>
      </c>
      <c r="C16" s="451"/>
      <c r="D16" s="446"/>
      <c r="E16" s="447"/>
      <c r="F16" s="409" t="s">
        <v>52</v>
      </c>
      <c r="G16" s="410"/>
      <c r="H16" s="411"/>
      <c r="I16" s="409" t="s">
        <v>59</v>
      </c>
      <c r="J16" s="410"/>
      <c r="K16" s="411"/>
      <c r="L16" s="409" t="s">
        <v>249</v>
      </c>
      <c r="M16" s="410"/>
      <c r="N16" s="411"/>
      <c r="O16" s="409" t="s">
        <v>249</v>
      </c>
      <c r="P16" s="410"/>
      <c r="Q16" s="411"/>
      <c r="R16" s="403"/>
      <c r="S16" s="404"/>
      <c r="T16" s="405"/>
      <c r="U16" s="409" t="s">
        <v>62</v>
      </c>
      <c r="V16" s="410"/>
      <c r="W16" s="411"/>
      <c r="X16" s="409" t="s">
        <v>59</v>
      </c>
      <c r="Y16" s="410"/>
      <c r="Z16" s="411"/>
      <c r="AA16" s="409" t="s">
        <v>52</v>
      </c>
      <c r="AB16" s="410"/>
      <c r="AC16" s="411"/>
      <c r="AD16" s="409" t="s">
        <v>62</v>
      </c>
      <c r="AE16" s="410"/>
      <c r="AF16" s="411"/>
      <c r="AG16" s="451"/>
      <c r="AH16" s="446"/>
      <c r="AI16" s="447"/>
      <c r="AJ16" s="409" t="s">
        <v>165</v>
      </c>
      <c r="AK16" s="404"/>
      <c r="AL16" s="405"/>
      <c r="AM16" s="403" t="s">
        <v>239</v>
      </c>
      <c r="AN16" s="404"/>
      <c r="AO16" s="405"/>
      <c r="AP16" s="409" t="s">
        <v>139</v>
      </c>
      <c r="AQ16" s="404"/>
      <c r="AR16" s="405"/>
      <c r="AS16" s="409" t="s">
        <v>139</v>
      </c>
      <c r="AT16" s="404"/>
      <c r="AU16" s="405"/>
      <c r="AV16" s="421"/>
      <c r="AW16" s="422"/>
      <c r="AX16" s="423"/>
      <c r="AY16" s="403" t="s">
        <v>239</v>
      </c>
      <c r="AZ16" s="404"/>
      <c r="BA16" s="405"/>
      <c r="BB16" s="403" t="s">
        <v>119</v>
      </c>
      <c r="BC16" s="404"/>
      <c r="BD16" s="405"/>
      <c r="BE16" s="403" t="s">
        <v>119</v>
      </c>
      <c r="BF16" s="404"/>
      <c r="BG16" s="405"/>
      <c r="BH16" s="409" t="s">
        <v>165</v>
      </c>
      <c r="BI16" s="404"/>
      <c r="BJ16" s="405"/>
      <c r="BK16" s="439">
        <f>COUNTIF(C17:BJ17,"○")*3+COUNTIF(C17:BJ17,"△")</f>
        <v>23</v>
      </c>
      <c r="BL16" s="396">
        <f>SUM(C18,F18,I18,L18,O18,R18,U18,X18,AA18,AD18,AG18,AJ18,AM18,AP18,AS18,AV18,AY18,BB18,BE18,BH18)</f>
        <v>21</v>
      </c>
      <c r="BM16" s="396">
        <f>SUM(E18,H18,K18,N18,Q18,T18,W18,Z18,AC18,AF18,AI18,AL18,AO18,AR18,AU18,AX18,BA18,BD18,BG18,BJ18)</f>
        <v>15</v>
      </c>
      <c r="BN16" s="399">
        <f>BL16-BM16</f>
        <v>6</v>
      </c>
      <c r="BO16" s="402">
        <f t="shared" ref="BO16" si="3">RANK(BP16,$BP$4:$BP$30,0)</f>
        <v>4</v>
      </c>
      <c r="BP16" s="305">
        <f>BK16*10000+BN16*100+BL16</f>
        <v>230621</v>
      </c>
    </row>
    <row r="17" spans="1:68">
      <c r="A17" s="40"/>
      <c r="B17" s="459"/>
      <c r="C17" s="29"/>
      <c r="D17" s="42" t="str">
        <f>IF(C18="","",IF(C18&gt;E18,"○",IF(C18&lt;E18,"●",IF(C18=E18,"△",))))</f>
        <v/>
      </c>
      <c r="E17" s="26"/>
      <c r="F17" s="12"/>
      <c r="G17" s="16" t="s">
        <v>68</v>
      </c>
      <c r="H17" s="8"/>
      <c r="I17" s="12"/>
      <c r="J17" s="16" t="s">
        <v>68</v>
      </c>
      <c r="K17" s="8"/>
      <c r="L17" s="12"/>
      <c r="M17" s="16" t="s">
        <v>67</v>
      </c>
      <c r="N17" s="8"/>
      <c r="O17" s="12"/>
      <c r="P17" s="43" t="s">
        <v>64</v>
      </c>
      <c r="Q17" s="8"/>
      <c r="R17" s="12"/>
      <c r="S17" s="43"/>
      <c r="T17" s="8"/>
      <c r="U17" s="12"/>
      <c r="V17" s="16" t="s">
        <v>67</v>
      </c>
      <c r="W17" s="8"/>
      <c r="X17" s="12"/>
      <c r="Y17" s="43" t="s">
        <v>123</v>
      </c>
      <c r="Z17" s="8"/>
      <c r="AA17" s="12"/>
      <c r="AB17" s="43" t="s">
        <v>68</v>
      </c>
      <c r="AC17" s="8"/>
      <c r="AD17" s="12"/>
      <c r="AE17" s="43" t="s">
        <v>64</v>
      </c>
      <c r="AF17" s="8"/>
      <c r="AG17" s="29"/>
      <c r="AH17" s="42"/>
      <c r="AI17" s="26"/>
      <c r="AJ17" s="156"/>
      <c r="AK17" s="43" t="s">
        <v>68</v>
      </c>
      <c r="AL17" s="157"/>
      <c r="AM17" s="12"/>
      <c r="AN17" s="43" t="s">
        <v>64</v>
      </c>
      <c r="AO17" s="8"/>
      <c r="AP17" s="156"/>
      <c r="AQ17" s="16" t="s">
        <v>67</v>
      </c>
      <c r="AR17" s="157"/>
      <c r="AS17" s="12"/>
      <c r="AT17" s="43" t="s">
        <v>68</v>
      </c>
      <c r="AU17" s="8"/>
      <c r="AV17" s="424"/>
      <c r="AW17" s="425"/>
      <c r="AX17" s="426"/>
      <c r="AY17" s="12"/>
      <c r="AZ17" s="43" t="s">
        <v>68</v>
      </c>
      <c r="BA17" s="8"/>
      <c r="BB17" s="156"/>
      <c r="BC17" s="43" t="s">
        <v>64</v>
      </c>
      <c r="BD17" s="157"/>
      <c r="BE17" s="14"/>
      <c r="BF17" s="43" t="s">
        <v>68</v>
      </c>
      <c r="BG17" s="15"/>
      <c r="BH17" s="156"/>
      <c r="BI17" s="43" t="s">
        <v>64</v>
      </c>
      <c r="BJ17" s="157"/>
      <c r="BK17" s="440"/>
      <c r="BL17" s="400"/>
      <c r="BM17" s="397"/>
      <c r="BN17" s="400"/>
      <c r="BO17" s="402"/>
    </row>
    <row r="18" spans="1:68">
      <c r="A18" s="41"/>
      <c r="B18" s="460"/>
      <c r="C18" s="30"/>
      <c r="D18" s="46"/>
      <c r="E18" s="28"/>
      <c r="F18" s="13">
        <v>0</v>
      </c>
      <c r="G18" s="45"/>
      <c r="H18" s="10">
        <v>0</v>
      </c>
      <c r="I18" s="13">
        <v>2</v>
      </c>
      <c r="J18" s="45"/>
      <c r="K18" s="10">
        <v>2</v>
      </c>
      <c r="L18" s="13">
        <v>1</v>
      </c>
      <c r="M18" s="45"/>
      <c r="N18" s="10">
        <v>2</v>
      </c>
      <c r="O18" s="13">
        <v>2</v>
      </c>
      <c r="P18" s="45"/>
      <c r="Q18" s="10">
        <v>0</v>
      </c>
      <c r="R18" s="13"/>
      <c r="S18" s="47"/>
      <c r="T18" s="10"/>
      <c r="U18" s="13">
        <v>0</v>
      </c>
      <c r="V18" s="45"/>
      <c r="W18" s="10">
        <v>1</v>
      </c>
      <c r="X18" s="13">
        <v>3</v>
      </c>
      <c r="Y18" s="45"/>
      <c r="Z18" s="10">
        <v>3</v>
      </c>
      <c r="AA18" s="13">
        <v>2</v>
      </c>
      <c r="AB18" s="11"/>
      <c r="AC18" s="10">
        <v>2</v>
      </c>
      <c r="AD18" s="13">
        <v>1</v>
      </c>
      <c r="AE18" s="45"/>
      <c r="AF18" s="10">
        <v>0</v>
      </c>
      <c r="AG18" s="30"/>
      <c r="AH18" s="44"/>
      <c r="AI18" s="28"/>
      <c r="AJ18" s="159">
        <v>0</v>
      </c>
      <c r="AK18" s="11"/>
      <c r="AL18" s="161">
        <v>0</v>
      </c>
      <c r="AM18" s="13">
        <v>2</v>
      </c>
      <c r="AN18" s="158"/>
      <c r="AO18" s="10">
        <v>0</v>
      </c>
      <c r="AP18" s="159">
        <v>1</v>
      </c>
      <c r="AQ18" s="11"/>
      <c r="AR18" s="161">
        <v>2</v>
      </c>
      <c r="AS18" s="13">
        <v>1</v>
      </c>
      <c r="AT18" s="158"/>
      <c r="AU18" s="10">
        <v>1</v>
      </c>
      <c r="AV18" s="427"/>
      <c r="AW18" s="428"/>
      <c r="AX18" s="429"/>
      <c r="AY18" s="13">
        <v>1</v>
      </c>
      <c r="AZ18" s="158"/>
      <c r="BA18" s="10">
        <v>1</v>
      </c>
      <c r="BB18" s="159">
        <v>2</v>
      </c>
      <c r="BC18" s="11"/>
      <c r="BD18" s="161">
        <v>0</v>
      </c>
      <c r="BE18" s="14">
        <v>1</v>
      </c>
      <c r="BF18" s="163"/>
      <c r="BG18" s="15">
        <v>1</v>
      </c>
      <c r="BH18" s="159">
        <v>2</v>
      </c>
      <c r="BI18" s="160"/>
      <c r="BJ18" s="161">
        <v>0</v>
      </c>
      <c r="BK18" s="441"/>
      <c r="BL18" s="401"/>
      <c r="BM18" s="398"/>
      <c r="BN18" s="401"/>
      <c r="BO18" s="402"/>
    </row>
    <row r="19" spans="1:68">
      <c r="A19" s="39">
        <v>6</v>
      </c>
      <c r="B19" s="442" t="s">
        <v>16</v>
      </c>
      <c r="C19" s="445"/>
      <c r="D19" s="446"/>
      <c r="E19" s="447"/>
      <c r="F19" s="409" t="s">
        <v>38</v>
      </c>
      <c r="G19" s="404"/>
      <c r="H19" s="405"/>
      <c r="I19" s="409" t="s">
        <v>212</v>
      </c>
      <c r="J19" s="410"/>
      <c r="K19" s="411"/>
      <c r="L19" s="409" t="s">
        <v>60</v>
      </c>
      <c r="M19" s="410"/>
      <c r="N19" s="411"/>
      <c r="O19" s="409" t="s">
        <v>38</v>
      </c>
      <c r="P19" s="404"/>
      <c r="Q19" s="405"/>
      <c r="R19" s="409" t="s">
        <v>62</v>
      </c>
      <c r="S19" s="410"/>
      <c r="T19" s="411"/>
      <c r="U19" s="403"/>
      <c r="V19" s="404"/>
      <c r="W19" s="405"/>
      <c r="X19" s="409" t="s">
        <v>213</v>
      </c>
      <c r="Y19" s="410"/>
      <c r="Z19" s="411"/>
      <c r="AA19" s="409" t="s">
        <v>60</v>
      </c>
      <c r="AB19" s="410"/>
      <c r="AC19" s="411"/>
      <c r="AD19" s="409" t="s">
        <v>171</v>
      </c>
      <c r="AE19" s="410"/>
      <c r="AF19" s="411"/>
      <c r="AG19" s="451"/>
      <c r="AH19" s="446"/>
      <c r="AI19" s="447"/>
      <c r="AJ19" s="409" t="s">
        <v>120</v>
      </c>
      <c r="AK19" s="404"/>
      <c r="AL19" s="405"/>
      <c r="AM19" s="409" t="s">
        <v>120</v>
      </c>
      <c r="AN19" s="404"/>
      <c r="AO19" s="405"/>
      <c r="AP19" s="409" t="s">
        <v>139</v>
      </c>
      <c r="AQ19" s="404"/>
      <c r="AR19" s="405"/>
      <c r="AS19" s="409" t="s">
        <v>139</v>
      </c>
      <c r="AT19" s="404"/>
      <c r="AU19" s="405"/>
      <c r="AV19" s="403" t="s">
        <v>239</v>
      </c>
      <c r="AW19" s="404"/>
      <c r="AX19" s="405"/>
      <c r="AY19" s="421"/>
      <c r="AZ19" s="422"/>
      <c r="BA19" s="423"/>
      <c r="BB19" s="403" t="s">
        <v>119</v>
      </c>
      <c r="BC19" s="404"/>
      <c r="BD19" s="405"/>
      <c r="BE19" s="403" t="s">
        <v>119</v>
      </c>
      <c r="BF19" s="404"/>
      <c r="BG19" s="405"/>
      <c r="BH19" s="409" t="s">
        <v>165</v>
      </c>
      <c r="BI19" s="404"/>
      <c r="BJ19" s="405"/>
      <c r="BK19" s="439">
        <f>COUNTIF(C20:BJ20,"○")*3+COUNTIF(C20:BJ20,"△")</f>
        <v>10</v>
      </c>
      <c r="BL19" s="396">
        <f>SUM(C21,F21,I21,L21,O21,R21,U21,X21,AA21,AD21,AG21,AJ21,AM21,AP21,AS21,AV21,AY21,BB21,BE21,BH21)</f>
        <v>11</v>
      </c>
      <c r="BM19" s="396">
        <f>SUM(E21,H21,K21,N21,Q21,T21,W21,Z21,AC21,AF21,AI21,AL21,AO21,AR21,AU21,AX21,BA21,BD21,BG21,BJ21)</f>
        <v>36</v>
      </c>
      <c r="BN19" s="399">
        <f>BL19-BM19</f>
        <v>-25</v>
      </c>
      <c r="BO19" s="402">
        <f t="shared" ref="BO19" si="4">RANK(BP19,$BP$4:$BP$30,0)</f>
        <v>8</v>
      </c>
      <c r="BP19" s="305">
        <f>BK19*10000+BN19*100+BL19</f>
        <v>97511</v>
      </c>
    </row>
    <row r="20" spans="1:68">
      <c r="A20" s="40"/>
      <c r="B20" s="443"/>
      <c r="C20" s="29"/>
      <c r="D20" s="42" t="str">
        <f>IF(C21="","",IF(C21&gt;E21,"○",IF(C21&lt;E21,"●",IF(C21=E21,"△",))))</f>
        <v/>
      </c>
      <c r="E20" s="26"/>
      <c r="F20" s="12"/>
      <c r="G20" s="16" t="s">
        <v>67</v>
      </c>
      <c r="H20" s="8"/>
      <c r="I20" s="12"/>
      <c r="J20" s="16" t="s">
        <v>67</v>
      </c>
      <c r="K20" s="8"/>
      <c r="L20" s="12"/>
      <c r="M20" s="16" t="s">
        <v>67</v>
      </c>
      <c r="N20" s="8"/>
      <c r="O20" s="12"/>
      <c r="P20" s="16" t="s">
        <v>67</v>
      </c>
      <c r="Q20" s="8"/>
      <c r="R20" s="12"/>
      <c r="S20" s="43" t="s">
        <v>64</v>
      </c>
      <c r="T20" s="8"/>
      <c r="U20" s="12"/>
      <c r="V20" s="43"/>
      <c r="W20" s="8"/>
      <c r="X20" s="12"/>
      <c r="Y20" s="16" t="s">
        <v>67</v>
      </c>
      <c r="Z20" s="8"/>
      <c r="AA20" s="12"/>
      <c r="AB20" s="16" t="s">
        <v>67</v>
      </c>
      <c r="AC20" s="8"/>
      <c r="AD20" s="12"/>
      <c r="AE20" s="43" t="s">
        <v>64</v>
      </c>
      <c r="AF20" s="8"/>
      <c r="AG20" s="29"/>
      <c r="AH20" s="42"/>
      <c r="AI20" s="26"/>
      <c r="AJ20" s="156"/>
      <c r="AK20" s="16" t="s">
        <v>67</v>
      </c>
      <c r="AL20" s="157"/>
      <c r="AM20" s="12"/>
      <c r="AN20" s="16" t="s">
        <v>67</v>
      </c>
      <c r="AO20" s="8"/>
      <c r="AP20" s="12"/>
      <c r="AQ20" s="16" t="s">
        <v>67</v>
      </c>
      <c r="AR20" s="8"/>
      <c r="AS20" s="156"/>
      <c r="AT20" s="16" t="s">
        <v>67</v>
      </c>
      <c r="AU20" s="157"/>
      <c r="AV20" s="12"/>
      <c r="AW20" s="43" t="s">
        <v>68</v>
      </c>
      <c r="AX20" s="8"/>
      <c r="AY20" s="424"/>
      <c r="AZ20" s="425"/>
      <c r="BA20" s="426"/>
      <c r="BB20" s="12"/>
      <c r="BC20" s="16" t="s">
        <v>67</v>
      </c>
      <c r="BD20" s="8"/>
      <c r="BE20" s="12"/>
      <c r="BF20" s="16" t="s">
        <v>67</v>
      </c>
      <c r="BG20" s="8"/>
      <c r="BH20" s="156"/>
      <c r="BI20" s="43" t="s">
        <v>64</v>
      </c>
      <c r="BJ20" s="157"/>
      <c r="BK20" s="440"/>
      <c r="BL20" s="400"/>
      <c r="BM20" s="397"/>
      <c r="BN20" s="400"/>
      <c r="BO20" s="402"/>
    </row>
    <row r="21" spans="1:68">
      <c r="A21" s="41"/>
      <c r="B21" s="444"/>
      <c r="C21" s="30"/>
      <c r="D21" s="46"/>
      <c r="E21" s="28"/>
      <c r="F21" s="13">
        <v>0</v>
      </c>
      <c r="G21" s="45"/>
      <c r="H21" s="10">
        <v>2</v>
      </c>
      <c r="I21" s="13">
        <v>1</v>
      </c>
      <c r="J21" s="11"/>
      <c r="K21" s="10">
        <v>6</v>
      </c>
      <c r="L21" s="13">
        <v>1</v>
      </c>
      <c r="M21" s="45"/>
      <c r="N21" s="10">
        <v>3</v>
      </c>
      <c r="O21" s="13">
        <v>0</v>
      </c>
      <c r="P21" s="45"/>
      <c r="Q21" s="10">
        <v>2</v>
      </c>
      <c r="R21" s="13">
        <v>1</v>
      </c>
      <c r="S21" s="11"/>
      <c r="T21" s="10">
        <v>0</v>
      </c>
      <c r="U21" s="14"/>
      <c r="V21" s="48"/>
      <c r="W21" s="15"/>
      <c r="X21" s="13">
        <v>2</v>
      </c>
      <c r="Y21" s="45"/>
      <c r="Z21" s="10">
        <v>5</v>
      </c>
      <c r="AA21" s="13">
        <v>0</v>
      </c>
      <c r="AB21" s="45"/>
      <c r="AC21" s="10">
        <v>1</v>
      </c>
      <c r="AD21" s="13">
        <v>2</v>
      </c>
      <c r="AE21" s="45"/>
      <c r="AF21" s="10">
        <v>0</v>
      </c>
      <c r="AG21" s="30"/>
      <c r="AH21" s="46"/>
      <c r="AI21" s="28"/>
      <c r="AJ21" s="159">
        <v>0</v>
      </c>
      <c r="AK21" s="11"/>
      <c r="AL21" s="161">
        <v>3</v>
      </c>
      <c r="AM21" s="13">
        <v>0</v>
      </c>
      <c r="AN21" s="162"/>
      <c r="AO21" s="10">
        <v>4</v>
      </c>
      <c r="AP21" s="13">
        <v>0</v>
      </c>
      <c r="AQ21" s="158"/>
      <c r="AR21" s="10">
        <v>3</v>
      </c>
      <c r="AS21" s="159">
        <v>0</v>
      </c>
      <c r="AT21" s="11"/>
      <c r="AU21" s="161">
        <v>3</v>
      </c>
      <c r="AV21" s="13">
        <v>1</v>
      </c>
      <c r="AW21" s="162"/>
      <c r="AX21" s="10">
        <v>1</v>
      </c>
      <c r="AY21" s="427"/>
      <c r="AZ21" s="428"/>
      <c r="BA21" s="429"/>
      <c r="BB21" s="13">
        <v>1</v>
      </c>
      <c r="BC21" s="162"/>
      <c r="BD21" s="10">
        <v>2</v>
      </c>
      <c r="BE21" s="13">
        <v>0</v>
      </c>
      <c r="BF21" s="162"/>
      <c r="BG21" s="10">
        <v>1</v>
      </c>
      <c r="BH21" s="159">
        <v>2</v>
      </c>
      <c r="BI21" s="160"/>
      <c r="BJ21" s="161">
        <v>0</v>
      </c>
      <c r="BK21" s="441"/>
      <c r="BL21" s="401"/>
      <c r="BM21" s="398"/>
      <c r="BN21" s="401"/>
      <c r="BO21" s="402"/>
    </row>
    <row r="22" spans="1:68">
      <c r="A22" s="39">
        <v>7</v>
      </c>
      <c r="B22" s="458" t="s">
        <v>25</v>
      </c>
      <c r="C22" s="461"/>
      <c r="D22" s="462"/>
      <c r="E22" s="463"/>
      <c r="F22" s="409" t="s">
        <v>59</v>
      </c>
      <c r="G22" s="410"/>
      <c r="H22" s="411"/>
      <c r="I22" s="409" t="s">
        <v>171</v>
      </c>
      <c r="J22" s="410"/>
      <c r="K22" s="411"/>
      <c r="L22" s="409" t="s">
        <v>39</v>
      </c>
      <c r="M22" s="404"/>
      <c r="N22" s="405"/>
      <c r="O22" s="409" t="s">
        <v>212</v>
      </c>
      <c r="P22" s="410"/>
      <c r="Q22" s="411"/>
      <c r="R22" s="409" t="s">
        <v>59</v>
      </c>
      <c r="S22" s="410"/>
      <c r="T22" s="411"/>
      <c r="U22" s="409" t="s">
        <v>213</v>
      </c>
      <c r="V22" s="410"/>
      <c r="W22" s="411"/>
      <c r="X22" s="452"/>
      <c r="Y22" s="453"/>
      <c r="Z22" s="454"/>
      <c r="AA22" s="409" t="s">
        <v>39</v>
      </c>
      <c r="AB22" s="404"/>
      <c r="AC22" s="405"/>
      <c r="AD22" s="409" t="s">
        <v>171</v>
      </c>
      <c r="AE22" s="410"/>
      <c r="AF22" s="411"/>
      <c r="AG22" s="455"/>
      <c r="AH22" s="456"/>
      <c r="AI22" s="457"/>
      <c r="AJ22" s="409" t="s">
        <v>120</v>
      </c>
      <c r="AK22" s="404"/>
      <c r="AL22" s="405"/>
      <c r="AM22" s="409" t="s">
        <v>120</v>
      </c>
      <c r="AN22" s="404"/>
      <c r="AO22" s="405"/>
      <c r="AP22" s="403" t="s">
        <v>239</v>
      </c>
      <c r="AQ22" s="404"/>
      <c r="AR22" s="405"/>
      <c r="AS22" s="403" t="s">
        <v>233</v>
      </c>
      <c r="AT22" s="404"/>
      <c r="AU22" s="405"/>
      <c r="AV22" s="403" t="s">
        <v>119</v>
      </c>
      <c r="AW22" s="404"/>
      <c r="AX22" s="405"/>
      <c r="AY22" s="403" t="s">
        <v>119</v>
      </c>
      <c r="AZ22" s="404"/>
      <c r="BA22" s="405"/>
      <c r="BB22" s="430"/>
      <c r="BC22" s="431"/>
      <c r="BD22" s="432"/>
      <c r="BE22" s="403" t="s">
        <v>138</v>
      </c>
      <c r="BF22" s="404"/>
      <c r="BG22" s="405"/>
      <c r="BH22" s="403" t="s">
        <v>138</v>
      </c>
      <c r="BI22" s="404"/>
      <c r="BJ22" s="405"/>
      <c r="BK22" s="439">
        <f>COUNTIF(C23:BJ23,"○")*3+COUNTIF(C23:BJ23,"△")</f>
        <v>21</v>
      </c>
      <c r="BL22" s="396">
        <f>SUM(C24,F24,I24,L24,O24,R24,U24,X24,AA24,AD24,AG24,AJ24,AM24,AP24,AS24,AV24,AY24,BB24,BE24,BH24)</f>
        <v>28</v>
      </c>
      <c r="BM22" s="396">
        <f>SUM(E24,H24,K24,N24,Q24,T24,W24,Z24,AC24,AF24,AI24,AL24,AO24,AR24,AU24,AX24,BA24,BD24,BG24,BJ24)</f>
        <v>25</v>
      </c>
      <c r="BN22" s="399">
        <f>BL22-BM22</f>
        <v>3</v>
      </c>
      <c r="BO22" s="402">
        <f t="shared" ref="BO22" si="5">RANK(BP22,$BP$4:$BP$30,0)</f>
        <v>6</v>
      </c>
      <c r="BP22" s="305">
        <f>BK22*10000+BN22*100+BL22</f>
        <v>210328</v>
      </c>
    </row>
    <row r="23" spans="1:68">
      <c r="A23" s="40"/>
      <c r="B23" s="459"/>
      <c r="C23" s="29"/>
      <c r="D23" s="42" t="str">
        <f>IF(C24="","",IF(C24&gt;E24,"○",IF(C24&lt;E24,"●",IF(C24=E24,"△",))))</f>
        <v/>
      </c>
      <c r="E23" s="26"/>
      <c r="F23" s="12"/>
      <c r="G23" s="16" t="s">
        <v>68</v>
      </c>
      <c r="H23" s="8"/>
      <c r="I23" s="12"/>
      <c r="J23" s="16"/>
      <c r="K23" s="8"/>
      <c r="L23" s="12"/>
      <c r="M23" s="43" t="s">
        <v>66</v>
      </c>
      <c r="N23" s="8"/>
      <c r="O23" s="12"/>
      <c r="P23" s="43" t="s">
        <v>64</v>
      </c>
      <c r="Q23" s="8"/>
      <c r="R23" s="12"/>
      <c r="S23" s="43" t="s">
        <v>123</v>
      </c>
      <c r="T23" s="8"/>
      <c r="U23" s="12"/>
      <c r="V23" s="43" t="s">
        <v>64</v>
      </c>
      <c r="W23" s="8"/>
      <c r="X23" s="16"/>
      <c r="Y23" s="43"/>
      <c r="Z23" s="8"/>
      <c r="AA23" s="12"/>
      <c r="AB23" s="16" t="s">
        <v>67</v>
      </c>
      <c r="AC23" s="8"/>
      <c r="AD23" s="12"/>
      <c r="AE23" s="16" t="s">
        <v>67</v>
      </c>
      <c r="AF23" s="8"/>
      <c r="AG23" s="29"/>
      <c r="AH23" s="42"/>
      <c r="AI23" s="26"/>
      <c r="AJ23" s="156"/>
      <c r="AK23" s="16" t="s">
        <v>67</v>
      </c>
      <c r="AL23" s="157"/>
      <c r="AM23" s="12"/>
      <c r="AN23" s="16" t="s">
        <v>67</v>
      </c>
      <c r="AO23" s="8"/>
      <c r="AP23" s="156"/>
      <c r="AQ23" s="16" t="s">
        <v>67</v>
      </c>
      <c r="AR23" s="157"/>
      <c r="AS23" s="156"/>
      <c r="AT23" s="43" t="s">
        <v>64</v>
      </c>
      <c r="AU23" s="157"/>
      <c r="AV23" s="156"/>
      <c r="AW23" s="16" t="s">
        <v>67</v>
      </c>
      <c r="AX23" s="157"/>
      <c r="AY23" s="12"/>
      <c r="AZ23" s="43" t="s">
        <v>64</v>
      </c>
      <c r="BA23" s="8"/>
      <c r="BB23" s="433"/>
      <c r="BC23" s="434"/>
      <c r="BD23" s="435"/>
      <c r="BE23" s="156"/>
      <c r="BF23" s="43" t="s">
        <v>68</v>
      </c>
      <c r="BG23" s="157"/>
      <c r="BH23" s="12"/>
      <c r="BI23" s="43" t="s">
        <v>64</v>
      </c>
      <c r="BJ23" s="8"/>
      <c r="BK23" s="440"/>
      <c r="BL23" s="400"/>
      <c r="BM23" s="397"/>
      <c r="BN23" s="400"/>
      <c r="BO23" s="402"/>
    </row>
    <row r="24" spans="1:68">
      <c r="A24" s="41"/>
      <c r="B24" s="460"/>
      <c r="C24" s="30"/>
      <c r="D24" s="46"/>
      <c r="E24" s="28"/>
      <c r="F24" s="13">
        <v>2</v>
      </c>
      <c r="G24" s="45"/>
      <c r="H24" s="10">
        <v>2</v>
      </c>
      <c r="I24" s="13">
        <v>0</v>
      </c>
      <c r="J24" s="11"/>
      <c r="K24" s="10">
        <v>2</v>
      </c>
      <c r="L24" s="13">
        <v>4</v>
      </c>
      <c r="M24" s="11"/>
      <c r="N24" s="10">
        <v>2</v>
      </c>
      <c r="O24" s="13">
        <v>3</v>
      </c>
      <c r="P24" s="45"/>
      <c r="Q24" s="10">
        <v>0</v>
      </c>
      <c r="R24" s="13">
        <v>3</v>
      </c>
      <c r="S24" s="11"/>
      <c r="T24" s="10">
        <v>3</v>
      </c>
      <c r="U24" s="13">
        <v>5</v>
      </c>
      <c r="V24" s="11"/>
      <c r="W24" s="10">
        <v>2</v>
      </c>
      <c r="X24" s="11"/>
      <c r="Y24" s="11"/>
      <c r="Z24" s="10"/>
      <c r="AA24" s="13">
        <v>0</v>
      </c>
      <c r="AB24" s="11"/>
      <c r="AC24" s="10">
        <v>2</v>
      </c>
      <c r="AD24" s="13">
        <v>0</v>
      </c>
      <c r="AE24" s="45"/>
      <c r="AF24" s="10">
        <v>0</v>
      </c>
      <c r="AG24" s="30"/>
      <c r="AH24" s="46"/>
      <c r="AI24" s="28"/>
      <c r="AJ24" s="159">
        <v>0</v>
      </c>
      <c r="AK24" s="11"/>
      <c r="AL24" s="161">
        <v>3</v>
      </c>
      <c r="AM24" s="13">
        <v>1</v>
      </c>
      <c r="AN24" s="162"/>
      <c r="AO24" s="10">
        <v>2</v>
      </c>
      <c r="AP24" s="159">
        <v>1</v>
      </c>
      <c r="AQ24" s="11"/>
      <c r="AR24" s="161">
        <v>3</v>
      </c>
      <c r="AS24" s="159">
        <v>3</v>
      </c>
      <c r="AT24" s="11"/>
      <c r="AU24" s="161">
        <v>0</v>
      </c>
      <c r="AV24" s="159">
        <v>0</v>
      </c>
      <c r="AW24" s="160"/>
      <c r="AX24" s="161">
        <v>2</v>
      </c>
      <c r="AY24" s="13">
        <v>2</v>
      </c>
      <c r="AZ24" s="162"/>
      <c r="BA24" s="10">
        <v>1</v>
      </c>
      <c r="BB24" s="436"/>
      <c r="BC24" s="437"/>
      <c r="BD24" s="438"/>
      <c r="BE24" s="159">
        <v>1</v>
      </c>
      <c r="BF24" s="160"/>
      <c r="BG24" s="161">
        <v>1</v>
      </c>
      <c r="BH24" s="13">
        <v>3</v>
      </c>
      <c r="BI24" s="162"/>
      <c r="BJ24" s="10">
        <v>0</v>
      </c>
      <c r="BK24" s="441"/>
      <c r="BL24" s="401"/>
      <c r="BM24" s="398"/>
      <c r="BN24" s="401"/>
      <c r="BO24" s="402"/>
    </row>
    <row r="25" spans="1:68">
      <c r="A25" s="39">
        <v>8</v>
      </c>
      <c r="B25" s="442" t="s">
        <v>36</v>
      </c>
      <c r="C25" s="451"/>
      <c r="D25" s="446"/>
      <c r="E25" s="447"/>
      <c r="F25" s="409" t="s">
        <v>61</v>
      </c>
      <c r="G25" s="410"/>
      <c r="H25" s="411"/>
      <c r="I25" s="409" t="s">
        <v>39</v>
      </c>
      <c r="J25" s="404"/>
      <c r="K25" s="405"/>
      <c r="L25" s="409" t="s">
        <v>52</v>
      </c>
      <c r="M25" s="410"/>
      <c r="N25" s="411"/>
      <c r="O25" s="409" t="s">
        <v>61</v>
      </c>
      <c r="P25" s="410"/>
      <c r="Q25" s="411"/>
      <c r="R25" s="409" t="s">
        <v>52</v>
      </c>
      <c r="S25" s="410"/>
      <c r="T25" s="411"/>
      <c r="U25" s="409" t="s">
        <v>60</v>
      </c>
      <c r="V25" s="410"/>
      <c r="W25" s="411"/>
      <c r="X25" s="409" t="s">
        <v>39</v>
      </c>
      <c r="Y25" s="404"/>
      <c r="Z25" s="405"/>
      <c r="AA25" s="14"/>
      <c r="AB25" s="48"/>
      <c r="AC25" s="15"/>
      <c r="AD25" s="409" t="s">
        <v>60</v>
      </c>
      <c r="AE25" s="410"/>
      <c r="AF25" s="411"/>
      <c r="AG25" s="31"/>
      <c r="AH25" s="49"/>
      <c r="AI25" s="32"/>
      <c r="AJ25" s="409" t="s">
        <v>235</v>
      </c>
      <c r="AK25" s="410"/>
      <c r="AL25" s="411"/>
      <c r="AM25" s="403" t="s">
        <v>138</v>
      </c>
      <c r="AN25" s="404"/>
      <c r="AO25" s="405"/>
      <c r="AP25" s="409" t="s">
        <v>121</v>
      </c>
      <c r="AQ25" s="404"/>
      <c r="AR25" s="405"/>
      <c r="AS25" s="409" t="s">
        <v>235</v>
      </c>
      <c r="AT25" s="410"/>
      <c r="AU25" s="411"/>
      <c r="AV25" s="403" t="s">
        <v>119</v>
      </c>
      <c r="AW25" s="404"/>
      <c r="AX25" s="405"/>
      <c r="AY25" s="403" t="s">
        <v>119</v>
      </c>
      <c r="AZ25" s="404"/>
      <c r="BA25" s="405"/>
      <c r="BB25" s="403" t="s">
        <v>138</v>
      </c>
      <c r="BC25" s="404"/>
      <c r="BD25" s="405"/>
      <c r="BE25" s="421"/>
      <c r="BF25" s="422"/>
      <c r="BG25" s="423"/>
      <c r="BH25" s="409" t="s">
        <v>121</v>
      </c>
      <c r="BI25" s="404"/>
      <c r="BJ25" s="405"/>
      <c r="BK25" s="439">
        <f>COUNTIF(C26:BJ26,"○")*3+COUNTIF(C26:BJ26,"△")</f>
        <v>22</v>
      </c>
      <c r="BL25" s="396">
        <f>SUM(C27,F27,I27,L27,O27,R27,U27,X27,AA27,AD27,AG27,AJ27,AM27,AP27,AS27,AV27,AY27,BB27,BE27,BH27)</f>
        <v>15</v>
      </c>
      <c r="BM25" s="396">
        <f>SUM(E27,H27,K27,N27,Q27,T27,W27,Z27,AC27,AF27,AI27,AL27,AO27,AR27,AU27,AX27,BA27,BD27,BG27,BJ27)</f>
        <v>17</v>
      </c>
      <c r="BN25" s="399">
        <f>BL25-BM25</f>
        <v>-2</v>
      </c>
      <c r="BO25" s="402">
        <f t="shared" ref="BO25" si="6">RANK(BP25,$BP$4:$BP$30,0)</f>
        <v>5</v>
      </c>
      <c r="BP25" s="305">
        <f>BK25*10000+BN25*100+BL25</f>
        <v>219815</v>
      </c>
    </row>
    <row r="26" spans="1:68">
      <c r="A26" s="40"/>
      <c r="B26" s="443"/>
      <c r="C26" s="29"/>
      <c r="D26" s="42" t="str">
        <f>IF(C27="","",IF(C27&gt;E27,"○",IF(C27&lt;E27,"●",IF(C27=E27,"△",))))</f>
        <v/>
      </c>
      <c r="E26" s="26"/>
      <c r="F26" s="12"/>
      <c r="G26" s="43" t="s">
        <v>123</v>
      </c>
      <c r="H26" s="8"/>
      <c r="I26" s="12"/>
      <c r="J26" s="16" t="s">
        <v>67</v>
      </c>
      <c r="K26" s="8"/>
      <c r="L26" s="12"/>
      <c r="M26" s="16" t="s">
        <v>67</v>
      </c>
      <c r="N26" s="8"/>
      <c r="O26" s="12"/>
      <c r="P26" s="16" t="s">
        <v>67</v>
      </c>
      <c r="Q26" s="8"/>
      <c r="R26" s="12"/>
      <c r="S26" s="43" t="s">
        <v>68</v>
      </c>
      <c r="T26" s="8"/>
      <c r="U26" s="12"/>
      <c r="V26" s="43" t="s">
        <v>64</v>
      </c>
      <c r="W26" s="8"/>
      <c r="X26" s="12"/>
      <c r="Y26" s="43" t="s">
        <v>66</v>
      </c>
      <c r="Z26" s="8"/>
      <c r="AA26" s="14"/>
      <c r="AB26" s="48"/>
      <c r="AC26" s="15"/>
      <c r="AD26" s="12"/>
      <c r="AE26" s="43" t="s">
        <v>64</v>
      </c>
      <c r="AF26" s="8"/>
      <c r="AG26" s="31"/>
      <c r="AH26" s="49"/>
      <c r="AI26" s="32"/>
      <c r="AJ26" s="14"/>
      <c r="AK26" s="16" t="s">
        <v>67</v>
      </c>
      <c r="AL26" s="15"/>
      <c r="AM26" s="156"/>
      <c r="AN26" s="16" t="s">
        <v>67</v>
      </c>
      <c r="AO26" s="157"/>
      <c r="AP26" s="14"/>
      <c r="AQ26" s="16" t="s">
        <v>67</v>
      </c>
      <c r="AR26" s="15"/>
      <c r="AS26" s="14"/>
      <c r="AT26" s="43" t="s">
        <v>64</v>
      </c>
      <c r="AU26" s="15"/>
      <c r="AV26" s="14"/>
      <c r="AW26" s="43" t="s">
        <v>68</v>
      </c>
      <c r="AX26" s="15"/>
      <c r="AY26" s="14"/>
      <c r="AZ26" s="43" t="s">
        <v>64</v>
      </c>
      <c r="BA26" s="15"/>
      <c r="BB26" s="156"/>
      <c r="BC26" s="43" t="s">
        <v>68</v>
      </c>
      <c r="BD26" s="157"/>
      <c r="BE26" s="424"/>
      <c r="BF26" s="425"/>
      <c r="BG26" s="426"/>
      <c r="BH26" s="14"/>
      <c r="BI26" s="43" t="s">
        <v>64</v>
      </c>
      <c r="BJ26" s="15"/>
      <c r="BK26" s="440"/>
      <c r="BL26" s="400"/>
      <c r="BM26" s="397"/>
      <c r="BN26" s="400"/>
      <c r="BO26" s="402"/>
    </row>
    <row r="27" spans="1:68">
      <c r="A27" s="41"/>
      <c r="B27" s="444"/>
      <c r="C27" s="30"/>
      <c r="D27" s="50"/>
      <c r="E27" s="28"/>
      <c r="F27" s="13">
        <v>0</v>
      </c>
      <c r="G27" s="11"/>
      <c r="H27" s="10">
        <v>0</v>
      </c>
      <c r="I27" s="13">
        <v>0</v>
      </c>
      <c r="J27" s="11"/>
      <c r="K27" s="10">
        <v>2</v>
      </c>
      <c r="L27" s="13">
        <v>0</v>
      </c>
      <c r="M27" s="11"/>
      <c r="N27" s="10">
        <v>2</v>
      </c>
      <c r="O27" s="13">
        <v>0</v>
      </c>
      <c r="P27" s="11"/>
      <c r="Q27" s="10">
        <v>1</v>
      </c>
      <c r="R27" s="13">
        <v>2</v>
      </c>
      <c r="S27" s="45"/>
      <c r="T27" s="10">
        <v>2</v>
      </c>
      <c r="U27" s="13">
        <v>1</v>
      </c>
      <c r="V27" s="45"/>
      <c r="W27" s="10">
        <v>0</v>
      </c>
      <c r="X27" s="13">
        <v>2</v>
      </c>
      <c r="Y27" s="45"/>
      <c r="Z27" s="10">
        <v>0</v>
      </c>
      <c r="AA27" s="14"/>
      <c r="AB27" s="48"/>
      <c r="AC27" s="15"/>
      <c r="AD27" s="13">
        <v>1</v>
      </c>
      <c r="AE27" s="45"/>
      <c r="AF27" s="10">
        <v>0</v>
      </c>
      <c r="AG27" s="31"/>
      <c r="AH27" s="49"/>
      <c r="AI27" s="32"/>
      <c r="AJ27" s="14">
        <v>0</v>
      </c>
      <c r="AK27" s="164"/>
      <c r="AL27" s="15">
        <v>1</v>
      </c>
      <c r="AM27" s="159">
        <v>1</v>
      </c>
      <c r="AN27" s="11"/>
      <c r="AO27" s="161">
        <v>3</v>
      </c>
      <c r="AP27" s="14">
        <v>1</v>
      </c>
      <c r="AQ27" s="163"/>
      <c r="AR27" s="15">
        <v>3</v>
      </c>
      <c r="AS27" s="14">
        <v>2</v>
      </c>
      <c r="AT27" s="163"/>
      <c r="AU27" s="15">
        <v>1</v>
      </c>
      <c r="AV27" s="14">
        <v>1</v>
      </c>
      <c r="AW27" s="163"/>
      <c r="AX27" s="15">
        <v>1</v>
      </c>
      <c r="AY27" s="14">
        <v>1</v>
      </c>
      <c r="AZ27" s="163"/>
      <c r="BA27" s="15">
        <v>0</v>
      </c>
      <c r="BB27" s="159">
        <v>1</v>
      </c>
      <c r="BC27" s="160"/>
      <c r="BD27" s="161">
        <v>1</v>
      </c>
      <c r="BE27" s="427"/>
      <c r="BF27" s="428"/>
      <c r="BG27" s="429"/>
      <c r="BH27" s="14">
        <v>2</v>
      </c>
      <c r="BI27" s="163"/>
      <c r="BJ27" s="15">
        <v>0</v>
      </c>
      <c r="BK27" s="441"/>
      <c r="BL27" s="401"/>
      <c r="BM27" s="398"/>
      <c r="BN27" s="401"/>
      <c r="BO27" s="402"/>
    </row>
    <row r="28" spans="1:68">
      <c r="A28" s="39">
        <v>9</v>
      </c>
      <c r="B28" s="442" t="s">
        <v>37</v>
      </c>
      <c r="C28" s="445"/>
      <c r="D28" s="446"/>
      <c r="E28" s="447"/>
      <c r="F28" s="409" t="s">
        <v>38</v>
      </c>
      <c r="G28" s="404"/>
      <c r="H28" s="405"/>
      <c r="I28" s="409" t="s">
        <v>62</v>
      </c>
      <c r="J28" s="410"/>
      <c r="K28" s="411"/>
      <c r="L28" s="409" t="s">
        <v>60</v>
      </c>
      <c r="M28" s="410"/>
      <c r="N28" s="411"/>
      <c r="O28" s="409" t="s">
        <v>38</v>
      </c>
      <c r="P28" s="404"/>
      <c r="Q28" s="405"/>
      <c r="R28" s="409" t="s">
        <v>62</v>
      </c>
      <c r="S28" s="410"/>
      <c r="T28" s="411"/>
      <c r="U28" s="409" t="s">
        <v>171</v>
      </c>
      <c r="V28" s="410"/>
      <c r="W28" s="411"/>
      <c r="X28" s="409" t="s">
        <v>171</v>
      </c>
      <c r="Y28" s="410"/>
      <c r="Z28" s="411"/>
      <c r="AA28" s="409" t="s">
        <v>60</v>
      </c>
      <c r="AB28" s="410"/>
      <c r="AC28" s="411"/>
      <c r="AD28" s="302"/>
      <c r="AE28" s="302"/>
      <c r="AF28" s="302"/>
      <c r="AG28" s="448"/>
      <c r="AH28" s="449"/>
      <c r="AI28" s="450"/>
      <c r="AJ28" s="409" t="s">
        <v>234</v>
      </c>
      <c r="AK28" s="410"/>
      <c r="AL28" s="411"/>
      <c r="AM28" s="403" t="s">
        <v>138</v>
      </c>
      <c r="AN28" s="404"/>
      <c r="AO28" s="405"/>
      <c r="AP28" s="409" t="s">
        <v>121</v>
      </c>
      <c r="AQ28" s="404"/>
      <c r="AR28" s="405"/>
      <c r="AS28" s="409" t="s">
        <v>235</v>
      </c>
      <c r="AT28" s="410"/>
      <c r="AU28" s="411"/>
      <c r="AV28" s="409" t="s">
        <v>165</v>
      </c>
      <c r="AW28" s="404"/>
      <c r="AX28" s="405"/>
      <c r="AY28" s="409" t="s">
        <v>165</v>
      </c>
      <c r="AZ28" s="404"/>
      <c r="BA28" s="405"/>
      <c r="BB28" s="403" t="s">
        <v>138</v>
      </c>
      <c r="BC28" s="404"/>
      <c r="BD28" s="405"/>
      <c r="BE28" s="409" t="s">
        <v>121</v>
      </c>
      <c r="BF28" s="404"/>
      <c r="BG28" s="405"/>
      <c r="BH28" s="412"/>
      <c r="BI28" s="413"/>
      <c r="BJ28" s="414"/>
      <c r="BK28" s="406">
        <f>COUNTIF(C29:BJ29,"○")*3+COUNTIF(C29:BJ29,"△")</f>
        <v>0</v>
      </c>
      <c r="BL28" s="396">
        <f>SUM(C30,F30,I30,L30,O30,R30,U30,X30,AA30,AD30,AG30,AJ30,AM30,AP30,AS30,AV30,AY30,BB30,BE30,BH30)</f>
        <v>0</v>
      </c>
      <c r="BM28" s="396">
        <f>SUM(E30,H30,K30,N30,Q30,T30,W30,Z30,AC30,AF30,AI30,AL30,AO30,AR30,AU30,AX30,BA30,BD30,BG30,BJ30)</f>
        <v>45</v>
      </c>
      <c r="BN28" s="399">
        <f>BL28-BM28</f>
        <v>-45</v>
      </c>
      <c r="BO28" s="402">
        <f t="shared" ref="BO28" si="7">RANK(BP28,$BP$4:$BP$30,0)</f>
        <v>9</v>
      </c>
      <c r="BP28" s="305">
        <f>BK28*10000+BN28*100+BL28</f>
        <v>-4500</v>
      </c>
    </row>
    <row r="29" spans="1:68">
      <c r="A29" s="40"/>
      <c r="B29" s="443"/>
      <c r="C29" s="29"/>
      <c r="D29" s="42" t="str">
        <f>IF(C30="","",IF(C30&gt;E30,"○",IF(C30&lt;E30,"●",IF(C30=E30,"△",))))</f>
        <v/>
      </c>
      <c r="E29" s="26"/>
      <c r="F29" s="12"/>
      <c r="G29" s="16" t="s">
        <v>67</v>
      </c>
      <c r="H29" s="8"/>
      <c r="I29" s="12"/>
      <c r="J29" s="16" t="s">
        <v>67</v>
      </c>
      <c r="K29" s="8"/>
      <c r="L29" s="12"/>
      <c r="M29" s="16" t="s">
        <v>67</v>
      </c>
      <c r="N29" s="8"/>
      <c r="O29" s="12"/>
      <c r="P29" s="16" t="s">
        <v>67</v>
      </c>
      <c r="Q29" s="8"/>
      <c r="R29" s="12"/>
      <c r="S29" s="16" t="s">
        <v>67</v>
      </c>
      <c r="T29" s="8"/>
      <c r="U29" s="12"/>
      <c r="V29" s="16" t="s">
        <v>67</v>
      </c>
      <c r="W29" s="8"/>
      <c r="X29" s="12"/>
      <c r="Y29" s="16" t="s">
        <v>67</v>
      </c>
      <c r="Z29" s="8"/>
      <c r="AA29" s="12"/>
      <c r="AB29" s="16" t="s">
        <v>67</v>
      </c>
      <c r="AC29" s="8"/>
      <c r="AD29" s="17"/>
      <c r="AE29" s="17"/>
      <c r="AF29" s="17"/>
      <c r="AG29" s="29"/>
      <c r="AH29" s="51"/>
      <c r="AI29" s="26"/>
      <c r="AJ29" s="12"/>
      <c r="AK29" s="16" t="s">
        <v>67</v>
      </c>
      <c r="AL29" s="8"/>
      <c r="AM29" s="156"/>
      <c r="AN29" s="16" t="s">
        <v>67</v>
      </c>
      <c r="AO29" s="157"/>
      <c r="AP29" s="12"/>
      <c r="AQ29" s="16" t="s">
        <v>67</v>
      </c>
      <c r="AR29" s="8"/>
      <c r="AS29" s="12"/>
      <c r="AT29" s="16" t="s">
        <v>67</v>
      </c>
      <c r="AU29" s="8"/>
      <c r="AV29" s="156"/>
      <c r="AW29" s="16" t="s">
        <v>67</v>
      </c>
      <c r="AX29" s="157"/>
      <c r="AY29" s="156"/>
      <c r="AZ29" s="16" t="s">
        <v>67</v>
      </c>
      <c r="BA29" s="157"/>
      <c r="BB29" s="12"/>
      <c r="BC29" s="16" t="s">
        <v>67</v>
      </c>
      <c r="BD29" s="8"/>
      <c r="BE29" s="12"/>
      <c r="BF29" s="16" t="s">
        <v>67</v>
      </c>
      <c r="BG29" s="8"/>
      <c r="BH29" s="415"/>
      <c r="BI29" s="416"/>
      <c r="BJ29" s="417"/>
      <c r="BK29" s="407"/>
      <c r="BL29" s="400"/>
      <c r="BM29" s="397"/>
      <c r="BN29" s="400"/>
      <c r="BO29" s="402"/>
    </row>
    <row r="30" spans="1:68">
      <c r="A30" s="41"/>
      <c r="B30" s="444"/>
      <c r="C30" s="30"/>
      <c r="D30" s="50"/>
      <c r="E30" s="28"/>
      <c r="F30" s="13">
        <v>0</v>
      </c>
      <c r="G30" s="11"/>
      <c r="H30" s="10">
        <v>3</v>
      </c>
      <c r="I30" s="13">
        <v>0</v>
      </c>
      <c r="J30" s="11"/>
      <c r="K30" s="10">
        <v>5</v>
      </c>
      <c r="L30" s="13">
        <v>0</v>
      </c>
      <c r="M30" s="11"/>
      <c r="N30" s="10">
        <v>2</v>
      </c>
      <c r="O30" s="13">
        <v>0</v>
      </c>
      <c r="P30" s="11"/>
      <c r="Q30" s="10">
        <v>2</v>
      </c>
      <c r="R30" s="13">
        <v>0</v>
      </c>
      <c r="S30" s="11"/>
      <c r="T30" s="10">
        <v>1</v>
      </c>
      <c r="U30" s="13">
        <v>0</v>
      </c>
      <c r="V30" s="11"/>
      <c r="W30" s="10">
        <v>2</v>
      </c>
      <c r="X30" s="13">
        <v>0</v>
      </c>
      <c r="Y30" s="11"/>
      <c r="Z30" s="10">
        <v>0</v>
      </c>
      <c r="AA30" s="13">
        <v>0</v>
      </c>
      <c r="AB30" s="45"/>
      <c r="AC30" s="10">
        <v>1</v>
      </c>
      <c r="AD30" s="18"/>
      <c r="AE30" s="18"/>
      <c r="AF30" s="18"/>
      <c r="AG30" s="30"/>
      <c r="AH30" s="46"/>
      <c r="AI30" s="28"/>
      <c r="AJ30" s="13">
        <v>0</v>
      </c>
      <c r="AK30" s="162"/>
      <c r="AL30" s="10">
        <v>5</v>
      </c>
      <c r="AM30" s="159">
        <v>0</v>
      </c>
      <c r="AN30" s="11"/>
      <c r="AO30" s="161">
        <v>7</v>
      </c>
      <c r="AP30" s="13">
        <v>0</v>
      </c>
      <c r="AQ30" s="158"/>
      <c r="AR30" s="10">
        <v>2</v>
      </c>
      <c r="AS30" s="13">
        <v>0</v>
      </c>
      <c r="AT30" s="162"/>
      <c r="AU30" s="10">
        <v>6</v>
      </c>
      <c r="AV30" s="159">
        <v>0</v>
      </c>
      <c r="AW30" s="11"/>
      <c r="AX30" s="161">
        <v>2</v>
      </c>
      <c r="AY30" s="159">
        <v>0</v>
      </c>
      <c r="AZ30" s="11"/>
      <c r="BA30" s="161">
        <v>2</v>
      </c>
      <c r="BB30" s="13">
        <v>0</v>
      </c>
      <c r="BC30" s="162"/>
      <c r="BD30" s="10">
        <v>3</v>
      </c>
      <c r="BE30" s="13">
        <v>0</v>
      </c>
      <c r="BF30" s="162"/>
      <c r="BG30" s="10">
        <v>2</v>
      </c>
      <c r="BH30" s="418"/>
      <c r="BI30" s="419"/>
      <c r="BJ30" s="420"/>
      <c r="BK30" s="408"/>
      <c r="BL30" s="401"/>
      <c r="BM30" s="398"/>
      <c r="BN30" s="401"/>
      <c r="BO30" s="402"/>
    </row>
    <row r="31" spans="1:68"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308"/>
      <c r="AV31" s="308"/>
      <c r="AW31" s="308"/>
      <c r="AX31" s="308"/>
      <c r="AY31" s="308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</row>
    <row r="32" spans="1:68"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  <c r="BJ32" s="308"/>
    </row>
    <row r="33" spans="6:62"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8"/>
      <c r="BC33" s="308"/>
      <c r="BD33" s="308"/>
      <c r="BE33" s="308"/>
      <c r="BF33" s="308"/>
      <c r="BG33" s="308"/>
      <c r="BH33" s="308"/>
      <c r="BI33" s="308"/>
      <c r="BJ33" s="308"/>
    </row>
  </sheetData>
  <mergeCells count="251">
    <mergeCell ref="C3:E3"/>
    <mergeCell ref="F3:H3"/>
    <mergeCell ref="BB3:BD3"/>
    <mergeCell ref="C4:E4"/>
    <mergeCell ref="F4:H4"/>
    <mergeCell ref="L4:N4"/>
    <mergeCell ref="X4:Z4"/>
    <mergeCell ref="AJ3:AL3"/>
    <mergeCell ref="AM3:AO3"/>
    <mergeCell ref="AP3:AR3"/>
    <mergeCell ref="AS3:AU3"/>
    <mergeCell ref="AV3:AX3"/>
    <mergeCell ref="R3:T3"/>
    <mergeCell ref="U3:W3"/>
    <mergeCell ref="X3:Z3"/>
    <mergeCell ref="AA3:AC3"/>
    <mergeCell ref="AD3:AF3"/>
    <mergeCell ref="AG3:AI3"/>
    <mergeCell ref="I3:K3"/>
    <mergeCell ref="L3:N3"/>
    <mergeCell ref="O3:Q3"/>
    <mergeCell ref="U4:W4"/>
    <mergeCell ref="AA4:AC4"/>
    <mergeCell ref="BB4:BD4"/>
    <mergeCell ref="BE4:BG4"/>
    <mergeCell ref="BH4:BJ4"/>
    <mergeCell ref="BK4:BK6"/>
    <mergeCell ref="BL4:BL6"/>
    <mergeCell ref="BM4:BM6"/>
    <mergeCell ref="AM4:AO4"/>
    <mergeCell ref="AP4:AR4"/>
    <mergeCell ref="AV4:AX4"/>
    <mergeCell ref="AY4:BA4"/>
    <mergeCell ref="AS4:AU4"/>
    <mergeCell ref="AG4:AI4"/>
    <mergeCell ref="AJ4:AL6"/>
    <mergeCell ref="BE3:BG3"/>
    <mergeCell ref="BH3:BJ3"/>
    <mergeCell ref="AY3:BA3"/>
    <mergeCell ref="BO7:BO9"/>
    <mergeCell ref="U10:W10"/>
    <mergeCell ref="BE7:BG7"/>
    <mergeCell ref="BH7:BJ7"/>
    <mergeCell ref="BK7:BK9"/>
    <mergeCell ref="BL7:BL9"/>
    <mergeCell ref="BM7:BM9"/>
    <mergeCell ref="BN7:BN9"/>
    <mergeCell ref="AP7:AR7"/>
    <mergeCell ref="AD10:AF10"/>
    <mergeCell ref="AG10:AI10"/>
    <mergeCell ref="AJ10:AL10"/>
    <mergeCell ref="AM10:AO10"/>
    <mergeCell ref="BM10:BM12"/>
    <mergeCell ref="BN10:BN12"/>
    <mergeCell ref="BO10:BO12"/>
    <mergeCell ref="AS10:AU10"/>
    <mergeCell ref="AV10:AX10"/>
    <mergeCell ref="AD4:AF4"/>
    <mergeCell ref="BN4:BN6"/>
    <mergeCell ref="BO4:BO6"/>
    <mergeCell ref="O10:Q10"/>
    <mergeCell ref="R10:T10"/>
    <mergeCell ref="U13:W13"/>
    <mergeCell ref="R4:T4"/>
    <mergeCell ref="B4:B6"/>
    <mergeCell ref="B10:B12"/>
    <mergeCell ref="C10:E10"/>
    <mergeCell ref="F10:H10"/>
    <mergeCell ref="I10:K10"/>
    <mergeCell ref="L10:N10"/>
    <mergeCell ref="B7:B9"/>
    <mergeCell ref="C7:E7"/>
    <mergeCell ref="F7:H7"/>
    <mergeCell ref="I7:K7"/>
    <mergeCell ref="L7:N7"/>
    <mergeCell ref="O7:Q7"/>
    <mergeCell ref="R7:T7"/>
    <mergeCell ref="I4:K4"/>
    <mergeCell ref="O4:Q4"/>
    <mergeCell ref="U7:W7"/>
    <mergeCell ref="BN13:BN15"/>
    <mergeCell ref="BO13:BO15"/>
    <mergeCell ref="C13:E13"/>
    <mergeCell ref="AV13:AX13"/>
    <mergeCell ref="O13:Q13"/>
    <mergeCell ref="R13:T13"/>
    <mergeCell ref="B16:B18"/>
    <mergeCell ref="C16:E16"/>
    <mergeCell ref="F16:H16"/>
    <mergeCell ref="I16:K16"/>
    <mergeCell ref="L16:N16"/>
    <mergeCell ref="O16:Q16"/>
    <mergeCell ref="B13:B15"/>
    <mergeCell ref="X16:Z16"/>
    <mergeCell ref="BM13:BM15"/>
    <mergeCell ref="X13:Z13"/>
    <mergeCell ref="AA13:AC13"/>
    <mergeCell ref="AD13:AF13"/>
    <mergeCell ref="AA16:AC16"/>
    <mergeCell ref="F13:H13"/>
    <mergeCell ref="I13:K13"/>
    <mergeCell ref="L13:N13"/>
    <mergeCell ref="AP16:AR16"/>
    <mergeCell ref="AS16:AU16"/>
    <mergeCell ref="AY16:BA16"/>
    <mergeCell ref="AV16:AX18"/>
    <mergeCell ref="AS13:AU15"/>
    <mergeCell ref="BH13:BJ13"/>
    <mergeCell ref="BK13:BK15"/>
    <mergeCell ref="BL13:BL15"/>
    <mergeCell ref="AG13:AI13"/>
    <mergeCell ref="AJ13:AL13"/>
    <mergeCell ref="AM13:AO13"/>
    <mergeCell ref="AP13:AR13"/>
    <mergeCell ref="AY13:BA13"/>
    <mergeCell ref="BB13:BD13"/>
    <mergeCell ref="BE13:BG13"/>
    <mergeCell ref="BB7:BD7"/>
    <mergeCell ref="X7:Z7"/>
    <mergeCell ref="BK10:BK12"/>
    <mergeCell ref="BL10:BL12"/>
    <mergeCell ref="X10:Z10"/>
    <mergeCell ref="AY7:BA7"/>
    <mergeCell ref="BE10:BG10"/>
    <mergeCell ref="BH10:BJ10"/>
    <mergeCell ref="AG7:AI7"/>
    <mergeCell ref="AJ7:AL7"/>
    <mergeCell ref="AV7:AX7"/>
    <mergeCell ref="BB10:BD10"/>
    <mergeCell ref="AY10:BA10"/>
    <mergeCell ref="AA7:AC7"/>
    <mergeCell ref="AD7:AF7"/>
    <mergeCell ref="AA10:AC10"/>
    <mergeCell ref="AS7:AU7"/>
    <mergeCell ref="AM7:AO9"/>
    <mergeCell ref="AP10:AR12"/>
    <mergeCell ref="BN16:BN18"/>
    <mergeCell ref="BO16:BO18"/>
    <mergeCell ref="B19:B21"/>
    <mergeCell ref="C19:E19"/>
    <mergeCell ref="F19:H19"/>
    <mergeCell ref="I19:K19"/>
    <mergeCell ref="L19:N19"/>
    <mergeCell ref="O19:Q19"/>
    <mergeCell ref="R19:T19"/>
    <mergeCell ref="BB16:BD16"/>
    <mergeCell ref="BE16:BG16"/>
    <mergeCell ref="BH16:BJ16"/>
    <mergeCell ref="BK16:BK18"/>
    <mergeCell ref="BL16:BL18"/>
    <mergeCell ref="BM16:BM18"/>
    <mergeCell ref="AJ16:AL16"/>
    <mergeCell ref="AM16:AO16"/>
    <mergeCell ref="R16:T16"/>
    <mergeCell ref="U16:W16"/>
    <mergeCell ref="AD16:AF16"/>
    <mergeCell ref="AG16:AI16"/>
    <mergeCell ref="AS19:AU19"/>
    <mergeCell ref="BO19:BO21"/>
    <mergeCell ref="BH19:BJ19"/>
    <mergeCell ref="B22:B24"/>
    <mergeCell ref="C22:E22"/>
    <mergeCell ref="F22:H22"/>
    <mergeCell ref="I22:K22"/>
    <mergeCell ref="L22:N22"/>
    <mergeCell ref="O22:Q22"/>
    <mergeCell ref="R22:T22"/>
    <mergeCell ref="U22:W22"/>
    <mergeCell ref="BE19:BG19"/>
    <mergeCell ref="BK19:BK21"/>
    <mergeCell ref="BL19:BL21"/>
    <mergeCell ref="BM19:BM21"/>
    <mergeCell ref="BN19:BN21"/>
    <mergeCell ref="AM19:AO19"/>
    <mergeCell ref="AP19:AR19"/>
    <mergeCell ref="U19:W19"/>
    <mergeCell ref="BM22:BM24"/>
    <mergeCell ref="X19:Z19"/>
    <mergeCell ref="AA19:AC19"/>
    <mergeCell ref="AG19:AI19"/>
    <mergeCell ref="AJ19:AL19"/>
    <mergeCell ref="AV19:AX19"/>
    <mergeCell ref="BB19:BD19"/>
    <mergeCell ref="AD22:AF22"/>
    <mergeCell ref="AD19:AF19"/>
    <mergeCell ref="AG22:AI22"/>
    <mergeCell ref="BN22:BN24"/>
    <mergeCell ref="AY19:BA21"/>
    <mergeCell ref="L25:N25"/>
    <mergeCell ref="L28:N28"/>
    <mergeCell ref="O28:Q28"/>
    <mergeCell ref="R28:T28"/>
    <mergeCell ref="U28:W28"/>
    <mergeCell ref="X28:Z28"/>
    <mergeCell ref="AA28:AC28"/>
    <mergeCell ref="X22:Z22"/>
    <mergeCell ref="AA22:AC22"/>
    <mergeCell ref="B28:B30"/>
    <mergeCell ref="C28:E28"/>
    <mergeCell ref="F28:H28"/>
    <mergeCell ref="I28:K28"/>
    <mergeCell ref="AM25:AO25"/>
    <mergeCell ref="AP25:AR25"/>
    <mergeCell ref="AS25:AU25"/>
    <mergeCell ref="AY25:BA25"/>
    <mergeCell ref="BB25:BD25"/>
    <mergeCell ref="O25:Q25"/>
    <mergeCell ref="R25:T25"/>
    <mergeCell ref="U25:W25"/>
    <mergeCell ref="X25:Z25"/>
    <mergeCell ref="AD25:AF25"/>
    <mergeCell ref="AY28:BA28"/>
    <mergeCell ref="BB28:BD28"/>
    <mergeCell ref="B25:B27"/>
    <mergeCell ref="AG28:AI28"/>
    <mergeCell ref="AJ28:AL28"/>
    <mergeCell ref="AM28:AO28"/>
    <mergeCell ref="AP28:AR28"/>
    <mergeCell ref="C25:E25"/>
    <mergeCell ref="F25:H25"/>
    <mergeCell ref="I25:K25"/>
    <mergeCell ref="AJ25:AL25"/>
    <mergeCell ref="BH22:BJ22"/>
    <mergeCell ref="BK22:BK24"/>
    <mergeCell ref="BL22:BL24"/>
    <mergeCell ref="AV22:AX22"/>
    <mergeCell ref="AY22:BA22"/>
    <mergeCell ref="BE22:BG22"/>
    <mergeCell ref="BH25:BJ25"/>
    <mergeCell ref="AJ22:AL22"/>
    <mergeCell ref="AM22:AO22"/>
    <mergeCell ref="BK25:BK27"/>
    <mergeCell ref="BL25:BL27"/>
    <mergeCell ref="BM25:BM27"/>
    <mergeCell ref="BN25:BN27"/>
    <mergeCell ref="BO22:BO24"/>
    <mergeCell ref="AP22:AR22"/>
    <mergeCell ref="AS22:AU22"/>
    <mergeCell ref="BL28:BL30"/>
    <mergeCell ref="BM28:BM30"/>
    <mergeCell ref="BO25:BO27"/>
    <mergeCell ref="BN28:BN30"/>
    <mergeCell ref="BO28:BO30"/>
    <mergeCell ref="BK28:BK30"/>
    <mergeCell ref="AS28:AU28"/>
    <mergeCell ref="AV28:AX28"/>
    <mergeCell ref="BE28:BG28"/>
    <mergeCell ref="BH28:BJ30"/>
    <mergeCell ref="BE25:BG27"/>
    <mergeCell ref="BB22:BD24"/>
    <mergeCell ref="AV25:AX25"/>
  </mergeCells>
  <phoneticPr fontId="2"/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outlineLevelRow="1"/>
  <cols>
    <col min="1" max="1" width="3.25" style="56" customWidth="1"/>
    <col min="2" max="2" width="8.375" style="145" customWidth="1"/>
    <col min="3" max="3" width="13.5" style="145" customWidth="1"/>
    <col min="4" max="4" width="18.125" style="56" customWidth="1"/>
    <col min="5" max="5" width="10.625" style="193" customWidth="1"/>
    <col min="6" max="6" width="5.875" style="145" customWidth="1"/>
    <col min="7" max="12" width="9.125" style="145" customWidth="1"/>
    <col min="13" max="13" width="1" style="145" customWidth="1"/>
    <col min="14" max="14" width="6.375" style="145" customWidth="1"/>
    <col min="15" max="20" width="9.125" style="145" customWidth="1"/>
    <col min="21" max="256" width="9" style="56"/>
    <col min="257" max="257" width="3.25" style="56" customWidth="1"/>
    <col min="258" max="258" width="8.375" style="56" customWidth="1"/>
    <col min="259" max="259" width="13.5" style="56" customWidth="1"/>
    <col min="260" max="260" width="18.125" style="56" customWidth="1"/>
    <col min="261" max="261" width="10.625" style="56" customWidth="1"/>
    <col min="262" max="262" width="5.875" style="56" customWidth="1"/>
    <col min="263" max="268" width="9.125" style="56" customWidth="1"/>
    <col min="269" max="269" width="1" style="56" customWidth="1"/>
    <col min="270" max="270" width="6.375" style="56" customWidth="1"/>
    <col min="271" max="276" width="9.125" style="56" customWidth="1"/>
    <col min="277" max="512" width="9" style="56"/>
    <col min="513" max="513" width="3.25" style="56" customWidth="1"/>
    <col min="514" max="514" width="8.375" style="56" customWidth="1"/>
    <col min="515" max="515" width="13.5" style="56" customWidth="1"/>
    <col min="516" max="516" width="18.125" style="56" customWidth="1"/>
    <col min="517" max="517" width="10.625" style="56" customWidth="1"/>
    <col min="518" max="518" width="5.875" style="56" customWidth="1"/>
    <col min="519" max="524" width="9.125" style="56" customWidth="1"/>
    <col min="525" max="525" width="1" style="56" customWidth="1"/>
    <col min="526" max="526" width="6.375" style="56" customWidth="1"/>
    <col min="527" max="532" width="9.125" style="56" customWidth="1"/>
    <col min="533" max="768" width="9" style="56"/>
    <col min="769" max="769" width="3.25" style="56" customWidth="1"/>
    <col min="770" max="770" width="8.375" style="56" customWidth="1"/>
    <col min="771" max="771" width="13.5" style="56" customWidth="1"/>
    <col min="772" max="772" width="18.125" style="56" customWidth="1"/>
    <col min="773" max="773" width="10.625" style="56" customWidth="1"/>
    <col min="774" max="774" width="5.875" style="56" customWidth="1"/>
    <col min="775" max="780" width="9.125" style="56" customWidth="1"/>
    <col min="781" max="781" width="1" style="56" customWidth="1"/>
    <col min="782" max="782" width="6.375" style="56" customWidth="1"/>
    <col min="783" max="788" width="9.125" style="56" customWidth="1"/>
    <col min="789" max="1024" width="9" style="56"/>
    <col min="1025" max="1025" width="3.25" style="56" customWidth="1"/>
    <col min="1026" max="1026" width="8.375" style="56" customWidth="1"/>
    <col min="1027" max="1027" width="13.5" style="56" customWidth="1"/>
    <col min="1028" max="1028" width="18.125" style="56" customWidth="1"/>
    <col min="1029" max="1029" width="10.625" style="56" customWidth="1"/>
    <col min="1030" max="1030" width="5.875" style="56" customWidth="1"/>
    <col min="1031" max="1036" width="9.125" style="56" customWidth="1"/>
    <col min="1037" max="1037" width="1" style="56" customWidth="1"/>
    <col min="1038" max="1038" width="6.375" style="56" customWidth="1"/>
    <col min="1039" max="1044" width="9.125" style="56" customWidth="1"/>
    <col min="1045" max="1280" width="9" style="56"/>
    <col min="1281" max="1281" width="3.25" style="56" customWidth="1"/>
    <col min="1282" max="1282" width="8.375" style="56" customWidth="1"/>
    <col min="1283" max="1283" width="13.5" style="56" customWidth="1"/>
    <col min="1284" max="1284" width="18.125" style="56" customWidth="1"/>
    <col min="1285" max="1285" width="10.625" style="56" customWidth="1"/>
    <col min="1286" max="1286" width="5.875" style="56" customWidth="1"/>
    <col min="1287" max="1292" width="9.125" style="56" customWidth="1"/>
    <col min="1293" max="1293" width="1" style="56" customWidth="1"/>
    <col min="1294" max="1294" width="6.375" style="56" customWidth="1"/>
    <col min="1295" max="1300" width="9.125" style="56" customWidth="1"/>
    <col min="1301" max="1536" width="9" style="56"/>
    <col min="1537" max="1537" width="3.25" style="56" customWidth="1"/>
    <col min="1538" max="1538" width="8.375" style="56" customWidth="1"/>
    <col min="1539" max="1539" width="13.5" style="56" customWidth="1"/>
    <col min="1540" max="1540" width="18.125" style="56" customWidth="1"/>
    <col min="1541" max="1541" width="10.625" style="56" customWidth="1"/>
    <col min="1542" max="1542" width="5.875" style="56" customWidth="1"/>
    <col min="1543" max="1548" width="9.125" style="56" customWidth="1"/>
    <col min="1549" max="1549" width="1" style="56" customWidth="1"/>
    <col min="1550" max="1550" width="6.375" style="56" customWidth="1"/>
    <col min="1551" max="1556" width="9.125" style="56" customWidth="1"/>
    <col min="1557" max="1792" width="9" style="56"/>
    <col min="1793" max="1793" width="3.25" style="56" customWidth="1"/>
    <col min="1794" max="1794" width="8.375" style="56" customWidth="1"/>
    <col min="1795" max="1795" width="13.5" style="56" customWidth="1"/>
    <col min="1796" max="1796" width="18.125" style="56" customWidth="1"/>
    <col min="1797" max="1797" width="10.625" style="56" customWidth="1"/>
    <col min="1798" max="1798" width="5.875" style="56" customWidth="1"/>
    <col min="1799" max="1804" width="9.125" style="56" customWidth="1"/>
    <col min="1805" max="1805" width="1" style="56" customWidth="1"/>
    <col min="1806" max="1806" width="6.375" style="56" customWidth="1"/>
    <col min="1807" max="1812" width="9.125" style="56" customWidth="1"/>
    <col min="1813" max="2048" width="9" style="56"/>
    <col min="2049" max="2049" width="3.25" style="56" customWidth="1"/>
    <col min="2050" max="2050" width="8.375" style="56" customWidth="1"/>
    <col min="2051" max="2051" width="13.5" style="56" customWidth="1"/>
    <col min="2052" max="2052" width="18.125" style="56" customWidth="1"/>
    <col min="2053" max="2053" width="10.625" style="56" customWidth="1"/>
    <col min="2054" max="2054" width="5.875" style="56" customWidth="1"/>
    <col min="2055" max="2060" width="9.125" style="56" customWidth="1"/>
    <col min="2061" max="2061" width="1" style="56" customWidth="1"/>
    <col min="2062" max="2062" width="6.375" style="56" customWidth="1"/>
    <col min="2063" max="2068" width="9.125" style="56" customWidth="1"/>
    <col min="2069" max="2304" width="9" style="56"/>
    <col min="2305" max="2305" width="3.25" style="56" customWidth="1"/>
    <col min="2306" max="2306" width="8.375" style="56" customWidth="1"/>
    <col min="2307" max="2307" width="13.5" style="56" customWidth="1"/>
    <col min="2308" max="2308" width="18.125" style="56" customWidth="1"/>
    <col min="2309" max="2309" width="10.625" style="56" customWidth="1"/>
    <col min="2310" max="2310" width="5.875" style="56" customWidth="1"/>
    <col min="2311" max="2316" width="9.125" style="56" customWidth="1"/>
    <col min="2317" max="2317" width="1" style="56" customWidth="1"/>
    <col min="2318" max="2318" width="6.375" style="56" customWidth="1"/>
    <col min="2319" max="2324" width="9.125" style="56" customWidth="1"/>
    <col min="2325" max="2560" width="9" style="56"/>
    <col min="2561" max="2561" width="3.25" style="56" customWidth="1"/>
    <col min="2562" max="2562" width="8.375" style="56" customWidth="1"/>
    <col min="2563" max="2563" width="13.5" style="56" customWidth="1"/>
    <col min="2564" max="2564" width="18.125" style="56" customWidth="1"/>
    <col min="2565" max="2565" width="10.625" style="56" customWidth="1"/>
    <col min="2566" max="2566" width="5.875" style="56" customWidth="1"/>
    <col min="2567" max="2572" width="9.125" style="56" customWidth="1"/>
    <col min="2573" max="2573" width="1" style="56" customWidth="1"/>
    <col min="2574" max="2574" width="6.375" style="56" customWidth="1"/>
    <col min="2575" max="2580" width="9.125" style="56" customWidth="1"/>
    <col min="2581" max="2816" width="9" style="56"/>
    <col min="2817" max="2817" width="3.25" style="56" customWidth="1"/>
    <col min="2818" max="2818" width="8.375" style="56" customWidth="1"/>
    <col min="2819" max="2819" width="13.5" style="56" customWidth="1"/>
    <col min="2820" max="2820" width="18.125" style="56" customWidth="1"/>
    <col min="2821" max="2821" width="10.625" style="56" customWidth="1"/>
    <col min="2822" max="2822" width="5.875" style="56" customWidth="1"/>
    <col min="2823" max="2828" width="9.125" style="56" customWidth="1"/>
    <col min="2829" max="2829" width="1" style="56" customWidth="1"/>
    <col min="2830" max="2830" width="6.375" style="56" customWidth="1"/>
    <col min="2831" max="2836" width="9.125" style="56" customWidth="1"/>
    <col min="2837" max="3072" width="9" style="56"/>
    <col min="3073" max="3073" width="3.25" style="56" customWidth="1"/>
    <col min="3074" max="3074" width="8.375" style="56" customWidth="1"/>
    <col min="3075" max="3075" width="13.5" style="56" customWidth="1"/>
    <col min="3076" max="3076" width="18.125" style="56" customWidth="1"/>
    <col min="3077" max="3077" width="10.625" style="56" customWidth="1"/>
    <col min="3078" max="3078" width="5.875" style="56" customWidth="1"/>
    <col min="3079" max="3084" width="9.125" style="56" customWidth="1"/>
    <col min="3085" max="3085" width="1" style="56" customWidth="1"/>
    <col min="3086" max="3086" width="6.375" style="56" customWidth="1"/>
    <col min="3087" max="3092" width="9.125" style="56" customWidth="1"/>
    <col min="3093" max="3328" width="9" style="56"/>
    <col min="3329" max="3329" width="3.25" style="56" customWidth="1"/>
    <col min="3330" max="3330" width="8.375" style="56" customWidth="1"/>
    <col min="3331" max="3331" width="13.5" style="56" customWidth="1"/>
    <col min="3332" max="3332" width="18.125" style="56" customWidth="1"/>
    <col min="3333" max="3333" width="10.625" style="56" customWidth="1"/>
    <col min="3334" max="3334" width="5.875" style="56" customWidth="1"/>
    <col min="3335" max="3340" width="9.125" style="56" customWidth="1"/>
    <col min="3341" max="3341" width="1" style="56" customWidth="1"/>
    <col min="3342" max="3342" width="6.375" style="56" customWidth="1"/>
    <col min="3343" max="3348" width="9.125" style="56" customWidth="1"/>
    <col min="3349" max="3584" width="9" style="56"/>
    <col min="3585" max="3585" width="3.25" style="56" customWidth="1"/>
    <col min="3586" max="3586" width="8.375" style="56" customWidth="1"/>
    <col min="3587" max="3587" width="13.5" style="56" customWidth="1"/>
    <col min="3588" max="3588" width="18.125" style="56" customWidth="1"/>
    <col min="3589" max="3589" width="10.625" style="56" customWidth="1"/>
    <col min="3590" max="3590" width="5.875" style="56" customWidth="1"/>
    <col min="3591" max="3596" width="9.125" style="56" customWidth="1"/>
    <col min="3597" max="3597" width="1" style="56" customWidth="1"/>
    <col min="3598" max="3598" width="6.375" style="56" customWidth="1"/>
    <col min="3599" max="3604" width="9.125" style="56" customWidth="1"/>
    <col min="3605" max="3840" width="9" style="56"/>
    <col min="3841" max="3841" width="3.25" style="56" customWidth="1"/>
    <col min="3842" max="3842" width="8.375" style="56" customWidth="1"/>
    <col min="3843" max="3843" width="13.5" style="56" customWidth="1"/>
    <col min="3844" max="3844" width="18.125" style="56" customWidth="1"/>
    <col min="3845" max="3845" width="10.625" style="56" customWidth="1"/>
    <col min="3846" max="3846" width="5.875" style="56" customWidth="1"/>
    <col min="3847" max="3852" width="9.125" style="56" customWidth="1"/>
    <col min="3853" max="3853" width="1" style="56" customWidth="1"/>
    <col min="3854" max="3854" width="6.375" style="56" customWidth="1"/>
    <col min="3855" max="3860" width="9.125" style="56" customWidth="1"/>
    <col min="3861" max="4096" width="9" style="56"/>
    <col min="4097" max="4097" width="3.25" style="56" customWidth="1"/>
    <col min="4098" max="4098" width="8.375" style="56" customWidth="1"/>
    <col min="4099" max="4099" width="13.5" style="56" customWidth="1"/>
    <col min="4100" max="4100" width="18.125" style="56" customWidth="1"/>
    <col min="4101" max="4101" width="10.625" style="56" customWidth="1"/>
    <col min="4102" max="4102" width="5.875" style="56" customWidth="1"/>
    <col min="4103" max="4108" width="9.125" style="56" customWidth="1"/>
    <col min="4109" max="4109" width="1" style="56" customWidth="1"/>
    <col min="4110" max="4110" width="6.375" style="56" customWidth="1"/>
    <col min="4111" max="4116" width="9.125" style="56" customWidth="1"/>
    <col min="4117" max="4352" width="9" style="56"/>
    <col min="4353" max="4353" width="3.25" style="56" customWidth="1"/>
    <col min="4354" max="4354" width="8.375" style="56" customWidth="1"/>
    <col min="4355" max="4355" width="13.5" style="56" customWidth="1"/>
    <col min="4356" max="4356" width="18.125" style="56" customWidth="1"/>
    <col min="4357" max="4357" width="10.625" style="56" customWidth="1"/>
    <col min="4358" max="4358" width="5.875" style="56" customWidth="1"/>
    <col min="4359" max="4364" width="9.125" style="56" customWidth="1"/>
    <col min="4365" max="4365" width="1" style="56" customWidth="1"/>
    <col min="4366" max="4366" width="6.375" style="56" customWidth="1"/>
    <col min="4367" max="4372" width="9.125" style="56" customWidth="1"/>
    <col min="4373" max="4608" width="9" style="56"/>
    <col min="4609" max="4609" width="3.25" style="56" customWidth="1"/>
    <col min="4610" max="4610" width="8.375" style="56" customWidth="1"/>
    <col min="4611" max="4611" width="13.5" style="56" customWidth="1"/>
    <col min="4612" max="4612" width="18.125" style="56" customWidth="1"/>
    <col min="4613" max="4613" width="10.625" style="56" customWidth="1"/>
    <col min="4614" max="4614" width="5.875" style="56" customWidth="1"/>
    <col min="4615" max="4620" width="9.125" style="56" customWidth="1"/>
    <col min="4621" max="4621" width="1" style="56" customWidth="1"/>
    <col min="4622" max="4622" width="6.375" style="56" customWidth="1"/>
    <col min="4623" max="4628" width="9.125" style="56" customWidth="1"/>
    <col min="4629" max="4864" width="9" style="56"/>
    <col min="4865" max="4865" width="3.25" style="56" customWidth="1"/>
    <col min="4866" max="4866" width="8.375" style="56" customWidth="1"/>
    <col min="4867" max="4867" width="13.5" style="56" customWidth="1"/>
    <col min="4868" max="4868" width="18.125" style="56" customWidth="1"/>
    <col min="4869" max="4869" width="10.625" style="56" customWidth="1"/>
    <col min="4870" max="4870" width="5.875" style="56" customWidth="1"/>
    <col min="4871" max="4876" width="9.125" style="56" customWidth="1"/>
    <col min="4877" max="4877" width="1" style="56" customWidth="1"/>
    <col min="4878" max="4878" width="6.375" style="56" customWidth="1"/>
    <col min="4879" max="4884" width="9.125" style="56" customWidth="1"/>
    <col min="4885" max="5120" width="9" style="56"/>
    <col min="5121" max="5121" width="3.25" style="56" customWidth="1"/>
    <col min="5122" max="5122" width="8.375" style="56" customWidth="1"/>
    <col min="5123" max="5123" width="13.5" style="56" customWidth="1"/>
    <col min="5124" max="5124" width="18.125" style="56" customWidth="1"/>
    <col min="5125" max="5125" width="10.625" style="56" customWidth="1"/>
    <col min="5126" max="5126" width="5.875" style="56" customWidth="1"/>
    <col min="5127" max="5132" width="9.125" style="56" customWidth="1"/>
    <col min="5133" max="5133" width="1" style="56" customWidth="1"/>
    <col min="5134" max="5134" width="6.375" style="56" customWidth="1"/>
    <col min="5135" max="5140" width="9.125" style="56" customWidth="1"/>
    <col min="5141" max="5376" width="9" style="56"/>
    <col min="5377" max="5377" width="3.25" style="56" customWidth="1"/>
    <col min="5378" max="5378" width="8.375" style="56" customWidth="1"/>
    <col min="5379" max="5379" width="13.5" style="56" customWidth="1"/>
    <col min="5380" max="5380" width="18.125" style="56" customWidth="1"/>
    <col min="5381" max="5381" width="10.625" style="56" customWidth="1"/>
    <col min="5382" max="5382" width="5.875" style="56" customWidth="1"/>
    <col min="5383" max="5388" width="9.125" style="56" customWidth="1"/>
    <col min="5389" max="5389" width="1" style="56" customWidth="1"/>
    <col min="5390" max="5390" width="6.375" style="56" customWidth="1"/>
    <col min="5391" max="5396" width="9.125" style="56" customWidth="1"/>
    <col min="5397" max="5632" width="9" style="56"/>
    <col min="5633" max="5633" width="3.25" style="56" customWidth="1"/>
    <col min="5634" max="5634" width="8.375" style="56" customWidth="1"/>
    <col min="5635" max="5635" width="13.5" style="56" customWidth="1"/>
    <col min="5636" max="5636" width="18.125" style="56" customWidth="1"/>
    <col min="5637" max="5637" width="10.625" style="56" customWidth="1"/>
    <col min="5638" max="5638" width="5.875" style="56" customWidth="1"/>
    <col min="5639" max="5644" width="9.125" style="56" customWidth="1"/>
    <col min="5645" max="5645" width="1" style="56" customWidth="1"/>
    <col min="5646" max="5646" width="6.375" style="56" customWidth="1"/>
    <col min="5647" max="5652" width="9.125" style="56" customWidth="1"/>
    <col min="5653" max="5888" width="9" style="56"/>
    <col min="5889" max="5889" width="3.25" style="56" customWidth="1"/>
    <col min="5890" max="5890" width="8.375" style="56" customWidth="1"/>
    <col min="5891" max="5891" width="13.5" style="56" customWidth="1"/>
    <col min="5892" max="5892" width="18.125" style="56" customWidth="1"/>
    <col min="5893" max="5893" width="10.625" style="56" customWidth="1"/>
    <col min="5894" max="5894" width="5.875" style="56" customWidth="1"/>
    <col min="5895" max="5900" width="9.125" style="56" customWidth="1"/>
    <col min="5901" max="5901" width="1" style="56" customWidth="1"/>
    <col min="5902" max="5902" width="6.375" style="56" customWidth="1"/>
    <col min="5903" max="5908" width="9.125" style="56" customWidth="1"/>
    <col min="5909" max="6144" width="9" style="56"/>
    <col min="6145" max="6145" width="3.25" style="56" customWidth="1"/>
    <col min="6146" max="6146" width="8.375" style="56" customWidth="1"/>
    <col min="6147" max="6147" width="13.5" style="56" customWidth="1"/>
    <col min="6148" max="6148" width="18.125" style="56" customWidth="1"/>
    <col min="6149" max="6149" width="10.625" style="56" customWidth="1"/>
    <col min="6150" max="6150" width="5.875" style="56" customWidth="1"/>
    <col min="6151" max="6156" width="9.125" style="56" customWidth="1"/>
    <col min="6157" max="6157" width="1" style="56" customWidth="1"/>
    <col min="6158" max="6158" width="6.375" style="56" customWidth="1"/>
    <col min="6159" max="6164" width="9.125" style="56" customWidth="1"/>
    <col min="6165" max="6400" width="9" style="56"/>
    <col min="6401" max="6401" width="3.25" style="56" customWidth="1"/>
    <col min="6402" max="6402" width="8.375" style="56" customWidth="1"/>
    <col min="6403" max="6403" width="13.5" style="56" customWidth="1"/>
    <col min="6404" max="6404" width="18.125" style="56" customWidth="1"/>
    <col min="6405" max="6405" width="10.625" style="56" customWidth="1"/>
    <col min="6406" max="6406" width="5.875" style="56" customWidth="1"/>
    <col min="6407" max="6412" width="9.125" style="56" customWidth="1"/>
    <col min="6413" max="6413" width="1" style="56" customWidth="1"/>
    <col min="6414" max="6414" width="6.375" style="56" customWidth="1"/>
    <col min="6415" max="6420" width="9.125" style="56" customWidth="1"/>
    <col min="6421" max="6656" width="9" style="56"/>
    <col min="6657" max="6657" width="3.25" style="56" customWidth="1"/>
    <col min="6658" max="6658" width="8.375" style="56" customWidth="1"/>
    <col min="6659" max="6659" width="13.5" style="56" customWidth="1"/>
    <col min="6660" max="6660" width="18.125" style="56" customWidth="1"/>
    <col min="6661" max="6661" width="10.625" style="56" customWidth="1"/>
    <col min="6662" max="6662" width="5.875" style="56" customWidth="1"/>
    <col min="6663" max="6668" width="9.125" style="56" customWidth="1"/>
    <col min="6669" max="6669" width="1" style="56" customWidth="1"/>
    <col min="6670" max="6670" width="6.375" style="56" customWidth="1"/>
    <col min="6671" max="6676" width="9.125" style="56" customWidth="1"/>
    <col min="6677" max="6912" width="9" style="56"/>
    <col min="6913" max="6913" width="3.25" style="56" customWidth="1"/>
    <col min="6914" max="6914" width="8.375" style="56" customWidth="1"/>
    <col min="6915" max="6915" width="13.5" style="56" customWidth="1"/>
    <col min="6916" max="6916" width="18.125" style="56" customWidth="1"/>
    <col min="6917" max="6917" width="10.625" style="56" customWidth="1"/>
    <col min="6918" max="6918" width="5.875" style="56" customWidth="1"/>
    <col min="6919" max="6924" width="9.125" style="56" customWidth="1"/>
    <col min="6925" max="6925" width="1" style="56" customWidth="1"/>
    <col min="6926" max="6926" width="6.375" style="56" customWidth="1"/>
    <col min="6927" max="6932" width="9.125" style="56" customWidth="1"/>
    <col min="6933" max="7168" width="9" style="56"/>
    <col min="7169" max="7169" width="3.25" style="56" customWidth="1"/>
    <col min="7170" max="7170" width="8.375" style="56" customWidth="1"/>
    <col min="7171" max="7171" width="13.5" style="56" customWidth="1"/>
    <col min="7172" max="7172" width="18.125" style="56" customWidth="1"/>
    <col min="7173" max="7173" width="10.625" style="56" customWidth="1"/>
    <col min="7174" max="7174" width="5.875" style="56" customWidth="1"/>
    <col min="7175" max="7180" width="9.125" style="56" customWidth="1"/>
    <col min="7181" max="7181" width="1" style="56" customWidth="1"/>
    <col min="7182" max="7182" width="6.375" style="56" customWidth="1"/>
    <col min="7183" max="7188" width="9.125" style="56" customWidth="1"/>
    <col min="7189" max="7424" width="9" style="56"/>
    <col min="7425" max="7425" width="3.25" style="56" customWidth="1"/>
    <col min="7426" max="7426" width="8.375" style="56" customWidth="1"/>
    <col min="7427" max="7427" width="13.5" style="56" customWidth="1"/>
    <col min="7428" max="7428" width="18.125" style="56" customWidth="1"/>
    <col min="7429" max="7429" width="10.625" style="56" customWidth="1"/>
    <col min="7430" max="7430" width="5.875" style="56" customWidth="1"/>
    <col min="7431" max="7436" width="9.125" style="56" customWidth="1"/>
    <col min="7437" max="7437" width="1" style="56" customWidth="1"/>
    <col min="7438" max="7438" width="6.375" style="56" customWidth="1"/>
    <col min="7439" max="7444" width="9.125" style="56" customWidth="1"/>
    <col min="7445" max="7680" width="9" style="56"/>
    <col min="7681" max="7681" width="3.25" style="56" customWidth="1"/>
    <col min="7682" max="7682" width="8.375" style="56" customWidth="1"/>
    <col min="7683" max="7683" width="13.5" style="56" customWidth="1"/>
    <col min="7684" max="7684" width="18.125" style="56" customWidth="1"/>
    <col min="7685" max="7685" width="10.625" style="56" customWidth="1"/>
    <col min="7686" max="7686" width="5.875" style="56" customWidth="1"/>
    <col min="7687" max="7692" width="9.125" style="56" customWidth="1"/>
    <col min="7693" max="7693" width="1" style="56" customWidth="1"/>
    <col min="7694" max="7694" width="6.375" style="56" customWidth="1"/>
    <col min="7695" max="7700" width="9.125" style="56" customWidth="1"/>
    <col min="7701" max="7936" width="9" style="56"/>
    <col min="7937" max="7937" width="3.25" style="56" customWidth="1"/>
    <col min="7938" max="7938" width="8.375" style="56" customWidth="1"/>
    <col min="7939" max="7939" width="13.5" style="56" customWidth="1"/>
    <col min="7940" max="7940" width="18.125" style="56" customWidth="1"/>
    <col min="7941" max="7941" width="10.625" style="56" customWidth="1"/>
    <col min="7942" max="7942" width="5.875" style="56" customWidth="1"/>
    <col min="7943" max="7948" width="9.125" style="56" customWidth="1"/>
    <col min="7949" max="7949" width="1" style="56" customWidth="1"/>
    <col min="7950" max="7950" width="6.375" style="56" customWidth="1"/>
    <col min="7951" max="7956" width="9.125" style="56" customWidth="1"/>
    <col min="7957" max="8192" width="9" style="56"/>
    <col min="8193" max="8193" width="3.25" style="56" customWidth="1"/>
    <col min="8194" max="8194" width="8.375" style="56" customWidth="1"/>
    <col min="8195" max="8195" width="13.5" style="56" customWidth="1"/>
    <col min="8196" max="8196" width="18.125" style="56" customWidth="1"/>
    <col min="8197" max="8197" width="10.625" style="56" customWidth="1"/>
    <col min="8198" max="8198" width="5.875" style="56" customWidth="1"/>
    <col min="8199" max="8204" width="9.125" style="56" customWidth="1"/>
    <col min="8205" max="8205" width="1" style="56" customWidth="1"/>
    <col min="8206" max="8206" width="6.375" style="56" customWidth="1"/>
    <col min="8207" max="8212" width="9.125" style="56" customWidth="1"/>
    <col min="8213" max="8448" width="9" style="56"/>
    <col min="8449" max="8449" width="3.25" style="56" customWidth="1"/>
    <col min="8450" max="8450" width="8.375" style="56" customWidth="1"/>
    <col min="8451" max="8451" width="13.5" style="56" customWidth="1"/>
    <col min="8452" max="8452" width="18.125" style="56" customWidth="1"/>
    <col min="8453" max="8453" width="10.625" style="56" customWidth="1"/>
    <col min="8454" max="8454" width="5.875" style="56" customWidth="1"/>
    <col min="8455" max="8460" width="9.125" style="56" customWidth="1"/>
    <col min="8461" max="8461" width="1" style="56" customWidth="1"/>
    <col min="8462" max="8462" width="6.375" style="56" customWidth="1"/>
    <col min="8463" max="8468" width="9.125" style="56" customWidth="1"/>
    <col min="8469" max="8704" width="9" style="56"/>
    <col min="8705" max="8705" width="3.25" style="56" customWidth="1"/>
    <col min="8706" max="8706" width="8.375" style="56" customWidth="1"/>
    <col min="8707" max="8707" width="13.5" style="56" customWidth="1"/>
    <col min="8708" max="8708" width="18.125" style="56" customWidth="1"/>
    <col min="8709" max="8709" width="10.625" style="56" customWidth="1"/>
    <col min="8710" max="8710" width="5.875" style="56" customWidth="1"/>
    <col min="8711" max="8716" width="9.125" style="56" customWidth="1"/>
    <col min="8717" max="8717" width="1" style="56" customWidth="1"/>
    <col min="8718" max="8718" width="6.375" style="56" customWidth="1"/>
    <col min="8719" max="8724" width="9.125" style="56" customWidth="1"/>
    <col min="8725" max="8960" width="9" style="56"/>
    <col min="8961" max="8961" width="3.25" style="56" customWidth="1"/>
    <col min="8962" max="8962" width="8.375" style="56" customWidth="1"/>
    <col min="8963" max="8963" width="13.5" style="56" customWidth="1"/>
    <col min="8964" max="8964" width="18.125" style="56" customWidth="1"/>
    <col min="8965" max="8965" width="10.625" style="56" customWidth="1"/>
    <col min="8966" max="8966" width="5.875" style="56" customWidth="1"/>
    <col min="8967" max="8972" width="9.125" style="56" customWidth="1"/>
    <col min="8973" max="8973" width="1" style="56" customWidth="1"/>
    <col min="8974" max="8974" width="6.375" style="56" customWidth="1"/>
    <col min="8975" max="8980" width="9.125" style="56" customWidth="1"/>
    <col min="8981" max="9216" width="9" style="56"/>
    <col min="9217" max="9217" width="3.25" style="56" customWidth="1"/>
    <col min="9218" max="9218" width="8.375" style="56" customWidth="1"/>
    <col min="9219" max="9219" width="13.5" style="56" customWidth="1"/>
    <col min="9220" max="9220" width="18.125" style="56" customWidth="1"/>
    <col min="9221" max="9221" width="10.625" style="56" customWidth="1"/>
    <col min="9222" max="9222" width="5.875" style="56" customWidth="1"/>
    <col min="9223" max="9228" width="9.125" style="56" customWidth="1"/>
    <col min="9229" max="9229" width="1" style="56" customWidth="1"/>
    <col min="9230" max="9230" width="6.375" style="56" customWidth="1"/>
    <col min="9231" max="9236" width="9.125" style="56" customWidth="1"/>
    <col min="9237" max="9472" width="9" style="56"/>
    <col min="9473" max="9473" width="3.25" style="56" customWidth="1"/>
    <col min="9474" max="9474" width="8.375" style="56" customWidth="1"/>
    <col min="9475" max="9475" width="13.5" style="56" customWidth="1"/>
    <col min="9476" max="9476" width="18.125" style="56" customWidth="1"/>
    <col min="9477" max="9477" width="10.625" style="56" customWidth="1"/>
    <col min="9478" max="9478" width="5.875" style="56" customWidth="1"/>
    <col min="9479" max="9484" width="9.125" style="56" customWidth="1"/>
    <col min="9485" max="9485" width="1" style="56" customWidth="1"/>
    <col min="9486" max="9486" width="6.375" style="56" customWidth="1"/>
    <col min="9487" max="9492" width="9.125" style="56" customWidth="1"/>
    <col min="9493" max="9728" width="9" style="56"/>
    <col min="9729" max="9729" width="3.25" style="56" customWidth="1"/>
    <col min="9730" max="9730" width="8.375" style="56" customWidth="1"/>
    <col min="9731" max="9731" width="13.5" style="56" customWidth="1"/>
    <col min="9732" max="9732" width="18.125" style="56" customWidth="1"/>
    <col min="9733" max="9733" width="10.625" style="56" customWidth="1"/>
    <col min="9734" max="9734" width="5.875" style="56" customWidth="1"/>
    <col min="9735" max="9740" width="9.125" style="56" customWidth="1"/>
    <col min="9741" max="9741" width="1" style="56" customWidth="1"/>
    <col min="9742" max="9742" width="6.375" style="56" customWidth="1"/>
    <col min="9743" max="9748" width="9.125" style="56" customWidth="1"/>
    <col min="9749" max="9984" width="9" style="56"/>
    <col min="9985" max="9985" width="3.25" style="56" customWidth="1"/>
    <col min="9986" max="9986" width="8.375" style="56" customWidth="1"/>
    <col min="9987" max="9987" width="13.5" style="56" customWidth="1"/>
    <col min="9988" max="9988" width="18.125" style="56" customWidth="1"/>
    <col min="9989" max="9989" width="10.625" style="56" customWidth="1"/>
    <col min="9990" max="9990" width="5.875" style="56" customWidth="1"/>
    <col min="9991" max="9996" width="9.125" style="56" customWidth="1"/>
    <col min="9997" max="9997" width="1" style="56" customWidth="1"/>
    <col min="9998" max="9998" width="6.375" style="56" customWidth="1"/>
    <col min="9999" max="10004" width="9.125" style="56" customWidth="1"/>
    <col min="10005" max="10240" width="9" style="56"/>
    <col min="10241" max="10241" width="3.25" style="56" customWidth="1"/>
    <col min="10242" max="10242" width="8.375" style="56" customWidth="1"/>
    <col min="10243" max="10243" width="13.5" style="56" customWidth="1"/>
    <col min="10244" max="10244" width="18.125" style="56" customWidth="1"/>
    <col min="10245" max="10245" width="10.625" style="56" customWidth="1"/>
    <col min="10246" max="10246" width="5.875" style="56" customWidth="1"/>
    <col min="10247" max="10252" width="9.125" style="56" customWidth="1"/>
    <col min="10253" max="10253" width="1" style="56" customWidth="1"/>
    <col min="10254" max="10254" width="6.375" style="56" customWidth="1"/>
    <col min="10255" max="10260" width="9.125" style="56" customWidth="1"/>
    <col min="10261" max="10496" width="9" style="56"/>
    <col min="10497" max="10497" width="3.25" style="56" customWidth="1"/>
    <col min="10498" max="10498" width="8.375" style="56" customWidth="1"/>
    <col min="10499" max="10499" width="13.5" style="56" customWidth="1"/>
    <col min="10500" max="10500" width="18.125" style="56" customWidth="1"/>
    <col min="10501" max="10501" width="10.625" style="56" customWidth="1"/>
    <col min="10502" max="10502" width="5.875" style="56" customWidth="1"/>
    <col min="10503" max="10508" width="9.125" style="56" customWidth="1"/>
    <col min="10509" max="10509" width="1" style="56" customWidth="1"/>
    <col min="10510" max="10510" width="6.375" style="56" customWidth="1"/>
    <col min="10511" max="10516" width="9.125" style="56" customWidth="1"/>
    <col min="10517" max="10752" width="9" style="56"/>
    <col min="10753" max="10753" width="3.25" style="56" customWidth="1"/>
    <col min="10754" max="10754" width="8.375" style="56" customWidth="1"/>
    <col min="10755" max="10755" width="13.5" style="56" customWidth="1"/>
    <col min="10756" max="10756" width="18.125" style="56" customWidth="1"/>
    <col min="10757" max="10757" width="10.625" style="56" customWidth="1"/>
    <col min="10758" max="10758" width="5.875" style="56" customWidth="1"/>
    <col min="10759" max="10764" width="9.125" style="56" customWidth="1"/>
    <col min="10765" max="10765" width="1" style="56" customWidth="1"/>
    <col min="10766" max="10766" width="6.375" style="56" customWidth="1"/>
    <col min="10767" max="10772" width="9.125" style="56" customWidth="1"/>
    <col min="10773" max="11008" width="9" style="56"/>
    <col min="11009" max="11009" width="3.25" style="56" customWidth="1"/>
    <col min="11010" max="11010" width="8.375" style="56" customWidth="1"/>
    <col min="11011" max="11011" width="13.5" style="56" customWidth="1"/>
    <col min="11012" max="11012" width="18.125" style="56" customWidth="1"/>
    <col min="11013" max="11013" width="10.625" style="56" customWidth="1"/>
    <col min="11014" max="11014" width="5.875" style="56" customWidth="1"/>
    <col min="11015" max="11020" width="9.125" style="56" customWidth="1"/>
    <col min="11021" max="11021" width="1" style="56" customWidth="1"/>
    <col min="11022" max="11022" width="6.375" style="56" customWidth="1"/>
    <col min="11023" max="11028" width="9.125" style="56" customWidth="1"/>
    <col min="11029" max="11264" width="9" style="56"/>
    <col min="11265" max="11265" width="3.25" style="56" customWidth="1"/>
    <col min="11266" max="11266" width="8.375" style="56" customWidth="1"/>
    <col min="11267" max="11267" width="13.5" style="56" customWidth="1"/>
    <col min="11268" max="11268" width="18.125" style="56" customWidth="1"/>
    <col min="11269" max="11269" width="10.625" style="56" customWidth="1"/>
    <col min="11270" max="11270" width="5.875" style="56" customWidth="1"/>
    <col min="11271" max="11276" width="9.125" style="56" customWidth="1"/>
    <col min="11277" max="11277" width="1" style="56" customWidth="1"/>
    <col min="11278" max="11278" width="6.375" style="56" customWidth="1"/>
    <col min="11279" max="11284" width="9.125" style="56" customWidth="1"/>
    <col min="11285" max="11520" width="9" style="56"/>
    <col min="11521" max="11521" width="3.25" style="56" customWidth="1"/>
    <col min="11522" max="11522" width="8.375" style="56" customWidth="1"/>
    <col min="11523" max="11523" width="13.5" style="56" customWidth="1"/>
    <col min="11524" max="11524" width="18.125" style="56" customWidth="1"/>
    <col min="11525" max="11525" width="10.625" style="56" customWidth="1"/>
    <col min="11526" max="11526" width="5.875" style="56" customWidth="1"/>
    <col min="11527" max="11532" width="9.125" style="56" customWidth="1"/>
    <col min="11533" max="11533" width="1" style="56" customWidth="1"/>
    <col min="11534" max="11534" width="6.375" style="56" customWidth="1"/>
    <col min="11535" max="11540" width="9.125" style="56" customWidth="1"/>
    <col min="11541" max="11776" width="9" style="56"/>
    <col min="11777" max="11777" width="3.25" style="56" customWidth="1"/>
    <col min="11778" max="11778" width="8.375" style="56" customWidth="1"/>
    <col min="11779" max="11779" width="13.5" style="56" customWidth="1"/>
    <col min="11780" max="11780" width="18.125" style="56" customWidth="1"/>
    <col min="11781" max="11781" width="10.625" style="56" customWidth="1"/>
    <col min="11782" max="11782" width="5.875" style="56" customWidth="1"/>
    <col min="11783" max="11788" width="9.125" style="56" customWidth="1"/>
    <col min="11789" max="11789" width="1" style="56" customWidth="1"/>
    <col min="11790" max="11790" width="6.375" style="56" customWidth="1"/>
    <col min="11791" max="11796" width="9.125" style="56" customWidth="1"/>
    <col min="11797" max="12032" width="9" style="56"/>
    <col min="12033" max="12033" width="3.25" style="56" customWidth="1"/>
    <col min="12034" max="12034" width="8.375" style="56" customWidth="1"/>
    <col min="12035" max="12035" width="13.5" style="56" customWidth="1"/>
    <col min="12036" max="12036" width="18.125" style="56" customWidth="1"/>
    <col min="12037" max="12037" width="10.625" style="56" customWidth="1"/>
    <col min="12038" max="12038" width="5.875" style="56" customWidth="1"/>
    <col min="12039" max="12044" width="9.125" style="56" customWidth="1"/>
    <col min="12045" max="12045" width="1" style="56" customWidth="1"/>
    <col min="12046" max="12046" width="6.375" style="56" customWidth="1"/>
    <col min="12047" max="12052" width="9.125" style="56" customWidth="1"/>
    <col min="12053" max="12288" width="9" style="56"/>
    <col min="12289" max="12289" width="3.25" style="56" customWidth="1"/>
    <col min="12290" max="12290" width="8.375" style="56" customWidth="1"/>
    <col min="12291" max="12291" width="13.5" style="56" customWidth="1"/>
    <col min="12292" max="12292" width="18.125" style="56" customWidth="1"/>
    <col min="12293" max="12293" width="10.625" style="56" customWidth="1"/>
    <col min="12294" max="12294" width="5.875" style="56" customWidth="1"/>
    <col min="12295" max="12300" width="9.125" style="56" customWidth="1"/>
    <col min="12301" max="12301" width="1" style="56" customWidth="1"/>
    <col min="12302" max="12302" width="6.375" style="56" customWidth="1"/>
    <col min="12303" max="12308" width="9.125" style="56" customWidth="1"/>
    <col min="12309" max="12544" width="9" style="56"/>
    <col min="12545" max="12545" width="3.25" style="56" customWidth="1"/>
    <col min="12546" max="12546" width="8.375" style="56" customWidth="1"/>
    <col min="12547" max="12547" width="13.5" style="56" customWidth="1"/>
    <col min="12548" max="12548" width="18.125" style="56" customWidth="1"/>
    <col min="12549" max="12549" width="10.625" style="56" customWidth="1"/>
    <col min="12550" max="12550" width="5.875" style="56" customWidth="1"/>
    <col min="12551" max="12556" width="9.125" style="56" customWidth="1"/>
    <col min="12557" max="12557" width="1" style="56" customWidth="1"/>
    <col min="12558" max="12558" width="6.375" style="56" customWidth="1"/>
    <col min="12559" max="12564" width="9.125" style="56" customWidth="1"/>
    <col min="12565" max="12800" width="9" style="56"/>
    <col min="12801" max="12801" width="3.25" style="56" customWidth="1"/>
    <col min="12802" max="12802" width="8.375" style="56" customWidth="1"/>
    <col min="12803" max="12803" width="13.5" style="56" customWidth="1"/>
    <col min="12804" max="12804" width="18.125" style="56" customWidth="1"/>
    <col min="12805" max="12805" width="10.625" style="56" customWidth="1"/>
    <col min="12806" max="12806" width="5.875" style="56" customWidth="1"/>
    <col min="12807" max="12812" width="9.125" style="56" customWidth="1"/>
    <col min="12813" max="12813" width="1" style="56" customWidth="1"/>
    <col min="12814" max="12814" width="6.375" style="56" customWidth="1"/>
    <col min="12815" max="12820" width="9.125" style="56" customWidth="1"/>
    <col min="12821" max="13056" width="9" style="56"/>
    <col min="13057" max="13057" width="3.25" style="56" customWidth="1"/>
    <col min="13058" max="13058" width="8.375" style="56" customWidth="1"/>
    <col min="13059" max="13059" width="13.5" style="56" customWidth="1"/>
    <col min="13060" max="13060" width="18.125" style="56" customWidth="1"/>
    <col min="13061" max="13061" width="10.625" style="56" customWidth="1"/>
    <col min="13062" max="13062" width="5.875" style="56" customWidth="1"/>
    <col min="13063" max="13068" width="9.125" style="56" customWidth="1"/>
    <col min="13069" max="13069" width="1" style="56" customWidth="1"/>
    <col min="13070" max="13070" width="6.375" style="56" customWidth="1"/>
    <col min="13071" max="13076" width="9.125" style="56" customWidth="1"/>
    <col min="13077" max="13312" width="9" style="56"/>
    <col min="13313" max="13313" width="3.25" style="56" customWidth="1"/>
    <col min="13314" max="13314" width="8.375" style="56" customWidth="1"/>
    <col min="13315" max="13315" width="13.5" style="56" customWidth="1"/>
    <col min="13316" max="13316" width="18.125" style="56" customWidth="1"/>
    <col min="13317" max="13317" width="10.625" style="56" customWidth="1"/>
    <col min="13318" max="13318" width="5.875" style="56" customWidth="1"/>
    <col min="13319" max="13324" width="9.125" style="56" customWidth="1"/>
    <col min="13325" max="13325" width="1" style="56" customWidth="1"/>
    <col min="13326" max="13326" width="6.375" style="56" customWidth="1"/>
    <col min="13327" max="13332" width="9.125" style="56" customWidth="1"/>
    <col min="13333" max="13568" width="9" style="56"/>
    <col min="13569" max="13569" width="3.25" style="56" customWidth="1"/>
    <col min="13570" max="13570" width="8.375" style="56" customWidth="1"/>
    <col min="13571" max="13571" width="13.5" style="56" customWidth="1"/>
    <col min="13572" max="13572" width="18.125" style="56" customWidth="1"/>
    <col min="13573" max="13573" width="10.625" style="56" customWidth="1"/>
    <col min="13574" max="13574" width="5.875" style="56" customWidth="1"/>
    <col min="13575" max="13580" width="9.125" style="56" customWidth="1"/>
    <col min="13581" max="13581" width="1" style="56" customWidth="1"/>
    <col min="13582" max="13582" width="6.375" style="56" customWidth="1"/>
    <col min="13583" max="13588" width="9.125" style="56" customWidth="1"/>
    <col min="13589" max="13824" width="9" style="56"/>
    <col min="13825" max="13825" width="3.25" style="56" customWidth="1"/>
    <col min="13826" max="13826" width="8.375" style="56" customWidth="1"/>
    <col min="13827" max="13827" width="13.5" style="56" customWidth="1"/>
    <col min="13828" max="13828" width="18.125" style="56" customWidth="1"/>
    <col min="13829" max="13829" width="10.625" style="56" customWidth="1"/>
    <col min="13830" max="13830" width="5.875" style="56" customWidth="1"/>
    <col min="13831" max="13836" width="9.125" style="56" customWidth="1"/>
    <col min="13837" max="13837" width="1" style="56" customWidth="1"/>
    <col min="13838" max="13838" width="6.375" style="56" customWidth="1"/>
    <col min="13839" max="13844" width="9.125" style="56" customWidth="1"/>
    <col min="13845" max="14080" width="9" style="56"/>
    <col min="14081" max="14081" width="3.25" style="56" customWidth="1"/>
    <col min="14082" max="14082" width="8.375" style="56" customWidth="1"/>
    <col min="14083" max="14083" width="13.5" style="56" customWidth="1"/>
    <col min="14084" max="14084" width="18.125" style="56" customWidth="1"/>
    <col min="14085" max="14085" width="10.625" style="56" customWidth="1"/>
    <col min="14086" max="14086" width="5.875" style="56" customWidth="1"/>
    <col min="14087" max="14092" width="9.125" style="56" customWidth="1"/>
    <col min="14093" max="14093" width="1" style="56" customWidth="1"/>
    <col min="14094" max="14094" width="6.375" style="56" customWidth="1"/>
    <col min="14095" max="14100" width="9.125" style="56" customWidth="1"/>
    <col min="14101" max="14336" width="9" style="56"/>
    <col min="14337" max="14337" width="3.25" style="56" customWidth="1"/>
    <col min="14338" max="14338" width="8.375" style="56" customWidth="1"/>
    <col min="14339" max="14339" width="13.5" style="56" customWidth="1"/>
    <col min="14340" max="14340" width="18.125" style="56" customWidth="1"/>
    <col min="14341" max="14341" width="10.625" style="56" customWidth="1"/>
    <col min="14342" max="14342" width="5.875" style="56" customWidth="1"/>
    <col min="14343" max="14348" width="9.125" style="56" customWidth="1"/>
    <col min="14349" max="14349" width="1" style="56" customWidth="1"/>
    <col min="14350" max="14350" width="6.375" style="56" customWidth="1"/>
    <col min="14351" max="14356" width="9.125" style="56" customWidth="1"/>
    <col min="14357" max="14592" width="9" style="56"/>
    <col min="14593" max="14593" width="3.25" style="56" customWidth="1"/>
    <col min="14594" max="14594" width="8.375" style="56" customWidth="1"/>
    <col min="14595" max="14595" width="13.5" style="56" customWidth="1"/>
    <col min="14596" max="14596" width="18.125" style="56" customWidth="1"/>
    <col min="14597" max="14597" width="10.625" style="56" customWidth="1"/>
    <col min="14598" max="14598" width="5.875" style="56" customWidth="1"/>
    <col min="14599" max="14604" width="9.125" style="56" customWidth="1"/>
    <col min="14605" max="14605" width="1" style="56" customWidth="1"/>
    <col min="14606" max="14606" width="6.375" style="56" customWidth="1"/>
    <col min="14607" max="14612" width="9.125" style="56" customWidth="1"/>
    <col min="14613" max="14848" width="9" style="56"/>
    <col min="14849" max="14849" width="3.25" style="56" customWidth="1"/>
    <col min="14850" max="14850" width="8.375" style="56" customWidth="1"/>
    <col min="14851" max="14851" width="13.5" style="56" customWidth="1"/>
    <col min="14852" max="14852" width="18.125" style="56" customWidth="1"/>
    <col min="14853" max="14853" width="10.625" style="56" customWidth="1"/>
    <col min="14854" max="14854" width="5.875" style="56" customWidth="1"/>
    <col min="14855" max="14860" width="9.125" style="56" customWidth="1"/>
    <col min="14861" max="14861" width="1" style="56" customWidth="1"/>
    <col min="14862" max="14862" width="6.375" style="56" customWidth="1"/>
    <col min="14863" max="14868" width="9.125" style="56" customWidth="1"/>
    <col min="14869" max="15104" width="9" style="56"/>
    <col min="15105" max="15105" width="3.25" style="56" customWidth="1"/>
    <col min="15106" max="15106" width="8.375" style="56" customWidth="1"/>
    <col min="15107" max="15107" width="13.5" style="56" customWidth="1"/>
    <col min="15108" max="15108" width="18.125" style="56" customWidth="1"/>
    <col min="15109" max="15109" width="10.625" style="56" customWidth="1"/>
    <col min="15110" max="15110" width="5.875" style="56" customWidth="1"/>
    <col min="15111" max="15116" width="9.125" style="56" customWidth="1"/>
    <col min="15117" max="15117" width="1" style="56" customWidth="1"/>
    <col min="15118" max="15118" width="6.375" style="56" customWidth="1"/>
    <col min="15119" max="15124" width="9.125" style="56" customWidth="1"/>
    <col min="15125" max="15360" width="9" style="56"/>
    <col min="15361" max="15361" width="3.25" style="56" customWidth="1"/>
    <col min="15362" max="15362" width="8.375" style="56" customWidth="1"/>
    <col min="15363" max="15363" width="13.5" style="56" customWidth="1"/>
    <col min="15364" max="15364" width="18.125" style="56" customWidth="1"/>
    <col min="15365" max="15365" width="10.625" style="56" customWidth="1"/>
    <col min="15366" max="15366" width="5.875" style="56" customWidth="1"/>
    <col min="15367" max="15372" width="9.125" style="56" customWidth="1"/>
    <col min="15373" max="15373" width="1" style="56" customWidth="1"/>
    <col min="15374" max="15374" width="6.375" style="56" customWidth="1"/>
    <col min="15375" max="15380" width="9.125" style="56" customWidth="1"/>
    <col min="15381" max="15616" width="9" style="56"/>
    <col min="15617" max="15617" width="3.25" style="56" customWidth="1"/>
    <col min="15618" max="15618" width="8.375" style="56" customWidth="1"/>
    <col min="15619" max="15619" width="13.5" style="56" customWidth="1"/>
    <col min="15620" max="15620" width="18.125" style="56" customWidth="1"/>
    <col min="15621" max="15621" width="10.625" style="56" customWidth="1"/>
    <col min="15622" max="15622" width="5.875" style="56" customWidth="1"/>
    <col min="15623" max="15628" width="9.125" style="56" customWidth="1"/>
    <col min="15629" max="15629" width="1" style="56" customWidth="1"/>
    <col min="15630" max="15630" width="6.375" style="56" customWidth="1"/>
    <col min="15631" max="15636" width="9.125" style="56" customWidth="1"/>
    <col min="15637" max="15872" width="9" style="56"/>
    <col min="15873" max="15873" width="3.25" style="56" customWidth="1"/>
    <col min="15874" max="15874" width="8.375" style="56" customWidth="1"/>
    <col min="15875" max="15875" width="13.5" style="56" customWidth="1"/>
    <col min="15876" max="15876" width="18.125" style="56" customWidth="1"/>
    <col min="15877" max="15877" width="10.625" style="56" customWidth="1"/>
    <col min="15878" max="15878" width="5.875" style="56" customWidth="1"/>
    <col min="15879" max="15884" width="9.125" style="56" customWidth="1"/>
    <col min="15885" max="15885" width="1" style="56" customWidth="1"/>
    <col min="15886" max="15886" width="6.375" style="56" customWidth="1"/>
    <col min="15887" max="15892" width="9.125" style="56" customWidth="1"/>
    <col min="15893" max="16128" width="9" style="56"/>
    <col min="16129" max="16129" width="3.25" style="56" customWidth="1"/>
    <col min="16130" max="16130" width="8.375" style="56" customWidth="1"/>
    <col min="16131" max="16131" width="13.5" style="56" customWidth="1"/>
    <col min="16132" max="16132" width="18.125" style="56" customWidth="1"/>
    <col min="16133" max="16133" width="10.625" style="56" customWidth="1"/>
    <col min="16134" max="16134" width="5.875" style="56" customWidth="1"/>
    <col min="16135" max="16140" width="9.125" style="56" customWidth="1"/>
    <col min="16141" max="16141" width="1" style="56" customWidth="1"/>
    <col min="16142" max="16142" width="6.375" style="56" customWidth="1"/>
    <col min="16143" max="16148" width="9.125" style="56" customWidth="1"/>
    <col min="16149" max="16384" width="9" style="56"/>
  </cols>
  <sheetData>
    <row r="1" spans="2:21" ht="27.75" customHeight="1">
      <c r="K1" s="479" t="s">
        <v>69</v>
      </c>
      <c r="L1" s="479"/>
      <c r="M1" s="479"/>
      <c r="N1" s="479"/>
      <c r="O1" s="479"/>
    </row>
    <row r="2" spans="2:21">
      <c r="B2" s="2"/>
      <c r="C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1">
      <c r="B3" s="57"/>
      <c r="C3" s="58" t="s">
        <v>70</v>
      </c>
      <c r="D3" s="59" t="s">
        <v>71</v>
      </c>
      <c r="E3" s="60" t="s">
        <v>72</v>
      </c>
      <c r="F3" s="58" t="s">
        <v>20</v>
      </c>
      <c r="G3" s="58" t="s">
        <v>73</v>
      </c>
      <c r="H3" s="58" t="s">
        <v>74</v>
      </c>
      <c r="I3" s="58" t="s">
        <v>75</v>
      </c>
      <c r="J3" s="58" t="s">
        <v>76</v>
      </c>
      <c r="K3" s="58" t="s">
        <v>77</v>
      </c>
      <c r="L3" s="58"/>
      <c r="M3" s="58"/>
      <c r="N3" s="61" t="s">
        <v>9</v>
      </c>
      <c r="O3" s="61" t="s">
        <v>78</v>
      </c>
      <c r="P3" s="61" t="s">
        <v>79</v>
      </c>
      <c r="Q3" s="61" t="s">
        <v>80</v>
      </c>
      <c r="R3" s="61" t="s">
        <v>81</v>
      </c>
      <c r="S3" s="61" t="s">
        <v>82</v>
      </c>
      <c r="T3" s="61" t="s">
        <v>117</v>
      </c>
    </row>
    <row r="4" spans="2:21" ht="14.25" thickBot="1">
      <c r="B4" s="62" t="s">
        <v>83</v>
      </c>
      <c r="C4" s="166"/>
      <c r="D4" s="86"/>
      <c r="E4" s="167"/>
      <c r="F4" s="168"/>
      <c r="G4" s="169">
        <v>42120</v>
      </c>
      <c r="H4" s="170">
        <v>42162</v>
      </c>
      <c r="I4" s="298">
        <v>42083</v>
      </c>
      <c r="J4" s="170">
        <v>42218</v>
      </c>
      <c r="K4" s="170">
        <v>42260</v>
      </c>
      <c r="L4" s="170"/>
      <c r="M4" s="166"/>
      <c r="N4" s="166"/>
      <c r="O4" s="170">
        <v>42295</v>
      </c>
      <c r="P4" s="170">
        <v>42302</v>
      </c>
      <c r="Q4" s="170">
        <v>42351</v>
      </c>
      <c r="R4" s="170">
        <v>42035</v>
      </c>
      <c r="S4" s="170">
        <v>42049</v>
      </c>
      <c r="T4" s="166"/>
    </row>
    <row r="5" spans="2:21" outlineLevel="1">
      <c r="B5" s="194">
        <v>1</v>
      </c>
      <c r="C5" s="113" t="s">
        <v>34</v>
      </c>
      <c r="D5" s="80" t="s">
        <v>102</v>
      </c>
      <c r="E5" s="195">
        <f t="shared" ref="E5:E68" si="0">SUM(F5:T5)</f>
        <v>1</v>
      </c>
      <c r="F5" s="194"/>
      <c r="G5" s="68">
        <v>1</v>
      </c>
      <c r="H5" s="194"/>
      <c r="I5" s="194"/>
      <c r="J5" s="194"/>
      <c r="K5" s="114"/>
      <c r="L5" s="194"/>
      <c r="M5" s="196"/>
      <c r="N5" s="196"/>
      <c r="O5" s="196"/>
      <c r="P5" s="196"/>
      <c r="Q5" s="196"/>
      <c r="R5" s="194"/>
      <c r="S5" s="196"/>
      <c r="T5" s="194"/>
    </row>
    <row r="6" spans="2:21" ht="13.5" customHeight="1" outlineLevel="1">
      <c r="B6" s="197"/>
      <c r="C6" s="198"/>
      <c r="D6" s="88" t="s">
        <v>103</v>
      </c>
      <c r="E6" s="199">
        <f t="shared" si="0"/>
        <v>2</v>
      </c>
      <c r="F6" s="200"/>
      <c r="G6" s="76">
        <v>1</v>
      </c>
      <c r="H6" s="200"/>
      <c r="I6" s="200"/>
      <c r="J6" s="200"/>
      <c r="K6" s="200">
        <v>1</v>
      </c>
      <c r="L6" s="200"/>
      <c r="M6" s="200"/>
      <c r="N6" s="200"/>
      <c r="O6" s="200"/>
      <c r="P6" s="200"/>
      <c r="Q6" s="200"/>
      <c r="R6" s="200"/>
      <c r="S6" s="200"/>
      <c r="T6" s="200"/>
    </row>
    <row r="7" spans="2:21" outlineLevel="1">
      <c r="B7" s="201"/>
      <c r="C7" s="202" t="s">
        <v>84</v>
      </c>
      <c r="D7" s="80" t="s">
        <v>169</v>
      </c>
      <c r="E7" s="199">
        <f t="shared" si="0"/>
        <v>1</v>
      </c>
      <c r="F7" s="80"/>
      <c r="G7" s="80"/>
      <c r="H7" s="80"/>
      <c r="I7" s="80"/>
      <c r="J7" s="80">
        <v>1</v>
      </c>
      <c r="K7" s="80"/>
      <c r="L7" s="80"/>
      <c r="M7" s="80"/>
      <c r="N7" s="80"/>
      <c r="O7" s="80"/>
      <c r="P7" s="80"/>
      <c r="Q7" s="80"/>
      <c r="R7" s="80"/>
      <c r="S7" s="80"/>
      <c r="T7" s="88"/>
    </row>
    <row r="8" spans="2:21" outlineLevel="1">
      <c r="B8" s="203"/>
      <c r="C8" s="204">
        <f>SUM(COUNTIF(F5:T5,"不戦敗"))</f>
        <v>0</v>
      </c>
      <c r="D8" s="205" t="s">
        <v>174</v>
      </c>
      <c r="E8" s="199">
        <f t="shared" si="0"/>
        <v>2</v>
      </c>
      <c r="F8" s="86"/>
      <c r="G8" s="86"/>
      <c r="H8" s="86"/>
      <c r="I8" s="86"/>
      <c r="J8" s="86">
        <v>1</v>
      </c>
      <c r="K8" s="86"/>
      <c r="L8" s="86"/>
      <c r="M8" s="86"/>
      <c r="N8" s="86"/>
      <c r="O8" s="86">
        <v>1</v>
      </c>
      <c r="P8" s="86"/>
      <c r="Q8" s="86"/>
      <c r="R8" s="86"/>
      <c r="S8" s="86"/>
      <c r="T8" s="86"/>
    </row>
    <row r="9" spans="2:21" outlineLevel="1">
      <c r="B9" s="201"/>
      <c r="C9" s="206"/>
      <c r="D9" s="88" t="s">
        <v>190</v>
      </c>
      <c r="E9" s="199">
        <f t="shared" si="0"/>
        <v>3</v>
      </c>
      <c r="F9" s="80"/>
      <c r="G9" s="88"/>
      <c r="H9" s="80"/>
      <c r="I9" s="80">
        <v>1</v>
      </c>
      <c r="J9" s="80"/>
      <c r="K9" s="80">
        <v>1</v>
      </c>
      <c r="L9" s="80"/>
      <c r="M9" s="80"/>
      <c r="N9" s="80"/>
      <c r="O9" s="80"/>
      <c r="P9" s="80">
        <v>1</v>
      </c>
      <c r="Q9" s="80"/>
      <c r="R9" s="80"/>
      <c r="S9" s="80"/>
      <c r="T9" s="88"/>
    </row>
    <row r="10" spans="2:21" outlineLevel="1">
      <c r="B10" s="201"/>
      <c r="C10" s="207"/>
      <c r="D10" s="80" t="s">
        <v>204</v>
      </c>
      <c r="E10" s="309">
        <f t="shared" si="0"/>
        <v>3</v>
      </c>
      <c r="F10" s="91"/>
      <c r="G10" s="91"/>
      <c r="H10" s="91"/>
      <c r="I10" s="91"/>
      <c r="J10" s="91"/>
      <c r="K10" s="91"/>
      <c r="L10" s="91"/>
      <c r="M10" s="91"/>
      <c r="N10" s="91"/>
      <c r="O10" s="91">
        <v>1</v>
      </c>
      <c r="P10" s="91"/>
      <c r="Q10" s="91">
        <v>1</v>
      </c>
      <c r="R10" s="91"/>
      <c r="S10" s="91">
        <v>1</v>
      </c>
      <c r="T10" s="91"/>
    </row>
    <row r="11" spans="2:21" outlineLevel="1">
      <c r="B11" s="201"/>
      <c r="C11" s="207"/>
      <c r="D11" s="80" t="s">
        <v>226</v>
      </c>
      <c r="E11" s="199">
        <f t="shared" si="0"/>
        <v>1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>
        <v>1</v>
      </c>
      <c r="R11" s="91"/>
      <c r="S11" s="91"/>
      <c r="T11" s="91"/>
      <c r="U11" s="285" t="s">
        <v>214</v>
      </c>
    </row>
    <row r="12" spans="2:21" outlineLevel="1">
      <c r="B12" s="201"/>
      <c r="C12" s="207"/>
      <c r="D12" s="80" t="s">
        <v>241</v>
      </c>
      <c r="E12" s="199">
        <f t="shared" si="0"/>
        <v>1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>
        <v>1</v>
      </c>
      <c r="S12" s="91"/>
      <c r="T12" s="91"/>
    </row>
    <row r="13" spans="2:21" outlineLevel="1">
      <c r="B13" s="201"/>
      <c r="C13" s="207"/>
      <c r="D13" s="80" t="s">
        <v>252</v>
      </c>
      <c r="E13" s="199">
        <f t="shared" si="0"/>
        <v>1</v>
      </c>
      <c r="F13" s="91"/>
      <c r="G13" s="91"/>
      <c r="H13" s="91"/>
      <c r="I13" s="91">
        <v>1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2:21" outlineLevel="1">
      <c r="B14" s="201"/>
      <c r="C14" s="207"/>
      <c r="D14" s="80"/>
      <c r="E14" s="199">
        <f t="shared" si="0"/>
        <v>0</v>
      </c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2:21" outlineLevel="1">
      <c r="B15" s="201"/>
      <c r="C15" s="207"/>
      <c r="D15" s="80"/>
      <c r="E15" s="199">
        <f t="shared" si="0"/>
        <v>0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spans="2:21" outlineLevel="1">
      <c r="B16" s="201"/>
      <c r="C16" s="207"/>
      <c r="D16" s="80"/>
      <c r="E16" s="199">
        <f t="shared" si="0"/>
        <v>0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2:21" outlineLevel="1">
      <c r="B17" s="201"/>
      <c r="C17" s="207"/>
      <c r="D17" s="80"/>
      <c r="E17" s="199">
        <f t="shared" si="0"/>
        <v>0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2:21" outlineLevel="1">
      <c r="B18" s="201"/>
      <c r="C18" s="207"/>
      <c r="D18" s="80"/>
      <c r="E18" s="199">
        <f t="shared" si="0"/>
        <v>0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2:21" outlineLevel="1">
      <c r="B19" s="201"/>
      <c r="C19" s="207"/>
      <c r="D19" s="88"/>
      <c r="E19" s="199">
        <f t="shared" si="0"/>
        <v>0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2:21" outlineLevel="1">
      <c r="B20" s="201"/>
      <c r="C20" s="207"/>
      <c r="D20" s="80"/>
      <c r="E20" s="199">
        <f t="shared" si="0"/>
        <v>0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spans="2:21" outlineLevel="1">
      <c r="B21" s="201"/>
      <c r="C21" s="207"/>
      <c r="D21" s="80"/>
      <c r="E21" s="199">
        <f t="shared" si="0"/>
        <v>0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spans="2:21" outlineLevel="1">
      <c r="B22" s="201"/>
      <c r="C22" s="207"/>
      <c r="D22" s="80"/>
      <c r="E22" s="199">
        <f t="shared" si="0"/>
        <v>0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2:21" outlineLevel="1">
      <c r="B23" s="201"/>
      <c r="C23" s="207"/>
      <c r="D23" s="80"/>
      <c r="E23" s="199">
        <f t="shared" si="0"/>
        <v>0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2:21" ht="14.25" outlineLevel="1" thickBot="1">
      <c r="B24" s="203"/>
      <c r="C24" s="208"/>
      <c r="D24" s="230"/>
      <c r="E24" s="209">
        <f t="shared" si="0"/>
        <v>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</row>
    <row r="25" spans="2:21" outlineLevel="1">
      <c r="B25" s="210">
        <v>2</v>
      </c>
      <c r="C25" s="113" t="s">
        <v>85</v>
      </c>
      <c r="D25" s="80" t="s">
        <v>206</v>
      </c>
      <c r="E25" s="211">
        <f t="shared" si="0"/>
        <v>1</v>
      </c>
      <c r="F25" s="113"/>
      <c r="G25" s="97">
        <v>1</v>
      </c>
      <c r="H25" s="113"/>
      <c r="I25" s="113"/>
      <c r="J25" s="113"/>
      <c r="K25" s="113"/>
      <c r="L25" s="113"/>
      <c r="M25" s="196"/>
      <c r="N25" s="113"/>
      <c r="O25" s="113"/>
      <c r="P25" s="113"/>
      <c r="Q25" s="113"/>
      <c r="R25" s="113"/>
      <c r="S25" s="196"/>
      <c r="T25" s="88"/>
      <c r="U25" s="285" t="s">
        <v>244</v>
      </c>
    </row>
    <row r="26" spans="2:21" outlineLevel="1">
      <c r="B26" s="212"/>
      <c r="C26" s="198"/>
      <c r="D26" s="80" t="s">
        <v>111</v>
      </c>
      <c r="E26" s="199">
        <f t="shared" si="0"/>
        <v>2</v>
      </c>
      <c r="F26" s="91"/>
      <c r="G26" s="99">
        <v>1</v>
      </c>
      <c r="H26" s="91"/>
      <c r="I26" s="91"/>
      <c r="J26" s="91"/>
      <c r="K26" s="91"/>
      <c r="L26" s="91"/>
      <c r="M26" s="91"/>
      <c r="N26" s="91"/>
      <c r="O26" s="91">
        <v>1</v>
      </c>
      <c r="P26" s="91"/>
      <c r="Q26" s="91"/>
      <c r="R26" s="91"/>
      <c r="S26" s="91"/>
      <c r="T26" s="91"/>
      <c r="U26" s="285" t="s">
        <v>253</v>
      </c>
    </row>
    <row r="27" spans="2:21" outlineLevel="1">
      <c r="B27" s="201"/>
      <c r="C27" s="213" t="s">
        <v>84</v>
      </c>
      <c r="D27" s="80" t="s">
        <v>131</v>
      </c>
      <c r="E27" s="199">
        <f t="shared" si="0"/>
        <v>2</v>
      </c>
      <c r="F27" s="91"/>
      <c r="G27" s="91"/>
      <c r="H27" s="91">
        <v>1</v>
      </c>
      <c r="I27" s="91"/>
      <c r="J27" s="91"/>
      <c r="K27" s="91"/>
      <c r="L27" s="91"/>
      <c r="M27" s="91"/>
      <c r="N27" s="91"/>
      <c r="O27" s="91"/>
      <c r="P27" s="91">
        <v>1</v>
      </c>
      <c r="Q27" s="91"/>
      <c r="R27" s="91"/>
      <c r="S27" s="91"/>
      <c r="T27" s="91"/>
    </row>
    <row r="28" spans="2:21" outlineLevel="1">
      <c r="B28" s="201"/>
      <c r="C28" s="214">
        <f>SUM(COUNTIF(F25:T25,"不戦敗"))</f>
        <v>0</v>
      </c>
      <c r="D28" s="80" t="s">
        <v>170</v>
      </c>
      <c r="E28" s="199">
        <f t="shared" si="0"/>
        <v>1</v>
      </c>
      <c r="F28" s="91"/>
      <c r="G28" s="91"/>
      <c r="H28" s="91"/>
      <c r="I28" s="91"/>
      <c r="J28" s="91">
        <v>1</v>
      </c>
      <c r="K28" s="91"/>
      <c r="L28" s="91"/>
      <c r="M28" s="91"/>
      <c r="N28" s="91"/>
      <c r="O28" s="91"/>
      <c r="P28" s="91"/>
      <c r="Q28" s="91"/>
      <c r="R28" s="91"/>
      <c r="S28" s="91"/>
      <c r="T28" s="91"/>
    </row>
    <row r="29" spans="2:21" outlineLevel="1">
      <c r="B29" s="201"/>
      <c r="C29" s="207"/>
      <c r="D29" s="80" t="s">
        <v>198</v>
      </c>
      <c r="E29" s="309">
        <f t="shared" si="0"/>
        <v>5</v>
      </c>
      <c r="F29" s="91"/>
      <c r="G29" s="91"/>
      <c r="H29" s="91"/>
      <c r="I29" s="91"/>
      <c r="J29" s="91"/>
      <c r="K29" s="91">
        <v>2</v>
      </c>
      <c r="L29" s="91"/>
      <c r="M29" s="91"/>
      <c r="N29" s="91"/>
      <c r="O29" s="91">
        <v>1</v>
      </c>
      <c r="P29" s="91"/>
      <c r="Q29" s="91">
        <v>1</v>
      </c>
      <c r="R29" s="91">
        <v>1</v>
      </c>
      <c r="S29" s="91"/>
      <c r="T29" s="91"/>
    </row>
    <row r="30" spans="2:21" outlineLevel="1">
      <c r="B30" s="201"/>
      <c r="C30" s="207"/>
      <c r="D30" s="80" t="s">
        <v>210</v>
      </c>
      <c r="E30" s="199">
        <f t="shared" si="0"/>
        <v>2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>
        <v>1</v>
      </c>
      <c r="Q30" s="91">
        <v>1</v>
      </c>
      <c r="R30" s="91"/>
      <c r="S30" s="91"/>
      <c r="T30" s="91"/>
    </row>
    <row r="31" spans="2:21" outlineLevel="1">
      <c r="B31" s="201"/>
      <c r="C31" s="207"/>
      <c r="D31" s="80"/>
      <c r="E31" s="199">
        <f t="shared" si="0"/>
        <v>0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</row>
    <row r="32" spans="2:21" outlineLevel="1">
      <c r="B32" s="201"/>
      <c r="C32" s="207"/>
      <c r="D32" s="80"/>
      <c r="E32" s="199">
        <f t="shared" si="0"/>
        <v>0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</row>
    <row r="33" spans="2:21" outlineLevel="1">
      <c r="B33" s="201"/>
      <c r="C33" s="207"/>
      <c r="D33" s="80"/>
      <c r="E33" s="199">
        <f t="shared" si="0"/>
        <v>0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</row>
    <row r="34" spans="2:21" outlineLevel="1">
      <c r="B34" s="201"/>
      <c r="C34" s="207"/>
      <c r="D34" s="80"/>
      <c r="E34" s="199">
        <f t="shared" si="0"/>
        <v>0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</row>
    <row r="35" spans="2:21" outlineLevel="1">
      <c r="B35" s="201"/>
      <c r="C35" s="207"/>
      <c r="D35" s="80"/>
      <c r="E35" s="199">
        <f t="shared" si="0"/>
        <v>0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</row>
    <row r="36" spans="2:21" outlineLevel="1">
      <c r="B36" s="201"/>
      <c r="C36" s="207"/>
      <c r="D36" s="80"/>
      <c r="E36" s="199">
        <f t="shared" si="0"/>
        <v>0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</row>
    <row r="37" spans="2:21" outlineLevel="1">
      <c r="B37" s="201"/>
      <c r="C37" s="207"/>
      <c r="D37" s="88"/>
      <c r="E37" s="199">
        <f t="shared" si="0"/>
        <v>0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</row>
    <row r="38" spans="2:21" outlineLevel="1">
      <c r="B38" s="201"/>
      <c r="C38" s="207"/>
      <c r="D38" s="88"/>
      <c r="E38" s="199">
        <f t="shared" si="0"/>
        <v>0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</row>
    <row r="39" spans="2:21" outlineLevel="1">
      <c r="B39" s="201"/>
      <c r="C39" s="207"/>
      <c r="D39" s="80"/>
      <c r="E39" s="199">
        <f t="shared" si="0"/>
        <v>0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</row>
    <row r="40" spans="2:21" ht="14.25" outlineLevel="1" thickBot="1">
      <c r="B40" s="203"/>
      <c r="C40" s="208"/>
      <c r="D40" s="230"/>
      <c r="E40" s="215">
        <f t="shared" si="0"/>
        <v>0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</row>
    <row r="41" spans="2:21" outlineLevel="1">
      <c r="B41" s="210">
        <v>3</v>
      </c>
      <c r="C41" s="113" t="s">
        <v>86</v>
      </c>
      <c r="D41" s="216" t="s">
        <v>104</v>
      </c>
      <c r="E41" s="195">
        <f t="shared" si="0"/>
        <v>1</v>
      </c>
      <c r="F41" s="113"/>
      <c r="G41" s="104">
        <v>1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285" t="s">
        <v>256</v>
      </c>
    </row>
    <row r="42" spans="2:21" outlineLevel="1">
      <c r="B42" s="217"/>
      <c r="C42" s="198"/>
      <c r="D42" s="80" t="s">
        <v>105</v>
      </c>
      <c r="E42" s="199">
        <f t="shared" si="0"/>
        <v>8</v>
      </c>
      <c r="F42" s="91"/>
      <c r="G42" s="106">
        <v>1</v>
      </c>
      <c r="H42" s="86"/>
      <c r="I42" s="86"/>
      <c r="J42" s="86">
        <v>2</v>
      </c>
      <c r="K42" s="86"/>
      <c r="L42" s="86"/>
      <c r="M42" s="86"/>
      <c r="N42" s="86"/>
      <c r="O42" s="86">
        <v>1</v>
      </c>
      <c r="P42" s="86">
        <v>1</v>
      </c>
      <c r="Q42" s="86">
        <v>1</v>
      </c>
      <c r="R42" s="86">
        <v>1</v>
      </c>
      <c r="S42" s="86">
        <v>1</v>
      </c>
      <c r="T42" s="86"/>
    </row>
    <row r="43" spans="2:21" outlineLevel="1">
      <c r="B43" s="203"/>
      <c r="C43" s="213" t="s">
        <v>84</v>
      </c>
      <c r="D43" s="205" t="s">
        <v>199</v>
      </c>
      <c r="E43" s="215">
        <f t="shared" si="0"/>
        <v>2</v>
      </c>
      <c r="F43" s="86"/>
      <c r="G43" s="86"/>
      <c r="H43" s="86"/>
      <c r="I43" s="86"/>
      <c r="J43" s="86"/>
      <c r="K43" s="86">
        <v>1</v>
      </c>
      <c r="L43" s="86"/>
      <c r="M43" s="86"/>
      <c r="N43" s="86"/>
      <c r="O43" s="86">
        <v>1</v>
      </c>
      <c r="P43" s="86"/>
      <c r="Q43" s="86"/>
      <c r="R43" s="86"/>
      <c r="S43" s="86"/>
      <c r="T43" s="86"/>
    </row>
    <row r="44" spans="2:21" outlineLevel="1">
      <c r="B44" s="203"/>
      <c r="C44" s="204">
        <f>SUM(COUNTIF(F41:T41,"不戦敗"))</f>
        <v>0</v>
      </c>
      <c r="D44" s="218" t="s">
        <v>211</v>
      </c>
      <c r="E44" s="215">
        <f t="shared" si="0"/>
        <v>1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>
        <v>1</v>
      </c>
      <c r="Q44" s="86"/>
      <c r="R44" s="86"/>
      <c r="S44" s="86"/>
      <c r="T44" s="88"/>
    </row>
    <row r="45" spans="2:21" outlineLevel="1">
      <c r="B45" s="203"/>
      <c r="C45" s="208"/>
      <c r="D45" s="205" t="s">
        <v>221</v>
      </c>
      <c r="E45" s="215">
        <f t="shared" si="0"/>
        <v>2</v>
      </c>
      <c r="F45" s="86"/>
      <c r="G45" s="86"/>
      <c r="H45" s="86"/>
      <c r="I45" s="86"/>
      <c r="J45" s="86"/>
      <c r="K45" s="86">
        <v>1</v>
      </c>
      <c r="L45" s="86"/>
      <c r="M45" s="86"/>
      <c r="N45" s="86"/>
      <c r="O45" s="86"/>
      <c r="P45" s="86"/>
      <c r="Q45" s="86">
        <v>1</v>
      </c>
      <c r="R45" s="86"/>
      <c r="S45" s="86"/>
      <c r="T45" s="86"/>
    </row>
    <row r="46" spans="2:21" outlineLevel="1">
      <c r="B46" s="203"/>
      <c r="C46" s="208"/>
      <c r="D46" s="205"/>
      <c r="E46" s="215">
        <f t="shared" si="0"/>
        <v>0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2:21" outlineLevel="1">
      <c r="B47" s="203"/>
      <c r="C47" s="208"/>
      <c r="D47" s="205"/>
      <c r="E47" s="215">
        <f t="shared" si="0"/>
        <v>0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2:21" outlineLevel="1">
      <c r="B48" s="203"/>
      <c r="C48" s="208"/>
      <c r="D48" s="205"/>
      <c r="E48" s="215">
        <f t="shared" si="0"/>
        <v>0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</row>
    <row r="49" spans="2:21" outlineLevel="1">
      <c r="B49" s="203"/>
      <c r="C49" s="208"/>
      <c r="D49" s="205"/>
      <c r="E49" s="215">
        <f t="shared" si="0"/>
        <v>0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2:21" outlineLevel="1">
      <c r="B50" s="203"/>
      <c r="C50" s="208"/>
      <c r="D50" s="216"/>
      <c r="E50" s="215">
        <f t="shared" si="0"/>
        <v>0</v>
      </c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</row>
    <row r="51" spans="2:21" outlineLevel="1">
      <c r="B51" s="203"/>
      <c r="C51" s="208"/>
      <c r="D51" s="205"/>
      <c r="E51" s="215">
        <f t="shared" si="0"/>
        <v>0</v>
      </c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</row>
    <row r="52" spans="2:21" outlineLevel="1">
      <c r="B52" s="203"/>
      <c r="C52" s="208"/>
      <c r="D52" s="205"/>
      <c r="E52" s="215">
        <f t="shared" si="0"/>
        <v>0</v>
      </c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2:21" outlineLevel="1">
      <c r="B53" s="203"/>
      <c r="C53" s="208"/>
      <c r="D53" s="205"/>
      <c r="E53" s="215">
        <f t="shared" si="0"/>
        <v>0</v>
      </c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2:21" outlineLevel="1">
      <c r="B54" s="203"/>
      <c r="C54" s="219"/>
      <c r="D54" s="205"/>
      <c r="E54" s="215">
        <f t="shared" si="0"/>
        <v>0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2:21" ht="14.25" outlineLevel="1" thickBot="1">
      <c r="B55" s="203"/>
      <c r="C55" s="208"/>
      <c r="D55" s="230"/>
      <c r="E55" s="215">
        <f t="shared" si="0"/>
        <v>0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</row>
    <row r="56" spans="2:21" outlineLevel="1">
      <c r="B56" s="210">
        <v>4</v>
      </c>
      <c r="C56" s="113" t="s">
        <v>87</v>
      </c>
      <c r="D56" s="205" t="s">
        <v>127</v>
      </c>
      <c r="E56" s="310">
        <f t="shared" si="0"/>
        <v>3</v>
      </c>
      <c r="F56" s="113"/>
      <c r="G56" s="97">
        <v>1</v>
      </c>
      <c r="H56" s="113"/>
      <c r="I56" s="113"/>
      <c r="J56" s="113">
        <v>1</v>
      </c>
      <c r="K56" s="113"/>
      <c r="L56" s="113"/>
      <c r="M56" s="113"/>
      <c r="N56" s="113"/>
      <c r="O56" s="113"/>
      <c r="P56" s="113"/>
      <c r="Q56" s="113">
        <v>1</v>
      </c>
      <c r="R56" s="113"/>
      <c r="S56" s="113"/>
      <c r="T56" s="113"/>
      <c r="U56" s="285" t="s">
        <v>254</v>
      </c>
    </row>
    <row r="57" spans="2:21" outlineLevel="1">
      <c r="B57" s="212"/>
      <c r="C57" s="198"/>
      <c r="D57" s="205" t="s">
        <v>106</v>
      </c>
      <c r="E57" s="215">
        <f t="shared" si="0"/>
        <v>2</v>
      </c>
      <c r="F57" s="86"/>
      <c r="G57" s="99">
        <v>1</v>
      </c>
      <c r="H57" s="86"/>
      <c r="I57" s="86"/>
      <c r="J57" s="86"/>
      <c r="K57" s="86"/>
      <c r="L57" s="86"/>
      <c r="M57" s="86"/>
      <c r="N57" s="86"/>
      <c r="O57" s="86"/>
      <c r="P57" s="86"/>
      <c r="Q57" s="86">
        <v>1</v>
      </c>
      <c r="R57" s="86"/>
      <c r="S57" s="86"/>
      <c r="T57" s="86"/>
    </row>
    <row r="58" spans="2:21" outlineLevel="1">
      <c r="B58" s="203"/>
      <c r="C58" s="213" t="s">
        <v>84</v>
      </c>
      <c r="D58" s="205" t="s">
        <v>128</v>
      </c>
      <c r="E58" s="215">
        <f t="shared" si="0"/>
        <v>1</v>
      </c>
      <c r="F58" s="86"/>
      <c r="G58" s="86"/>
      <c r="H58" s="86">
        <v>1</v>
      </c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</row>
    <row r="59" spans="2:21" outlineLevel="1">
      <c r="B59" s="203"/>
      <c r="C59" s="204">
        <f>SUM(COUNTIF(F56:T56,"不戦敗"))</f>
        <v>0</v>
      </c>
      <c r="D59" s="220" t="s">
        <v>172</v>
      </c>
      <c r="E59" s="215">
        <f t="shared" si="0"/>
        <v>2</v>
      </c>
      <c r="F59" s="86"/>
      <c r="G59" s="86"/>
      <c r="H59" s="86"/>
      <c r="I59" s="86"/>
      <c r="J59" s="86">
        <v>1</v>
      </c>
      <c r="K59" s="86">
        <v>1</v>
      </c>
      <c r="L59" s="86"/>
      <c r="M59" s="86"/>
      <c r="N59" s="86"/>
      <c r="O59" s="86"/>
      <c r="P59" s="86"/>
      <c r="Q59" s="86"/>
      <c r="R59" s="86"/>
      <c r="S59" s="86"/>
      <c r="T59" s="86"/>
    </row>
    <row r="60" spans="2:21" outlineLevel="1">
      <c r="B60" s="203"/>
      <c r="C60" s="208"/>
      <c r="D60" s="205" t="s">
        <v>197</v>
      </c>
      <c r="E60" s="215">
        <f t="shared" si="0"/>
        <v>1</v>
      </c>
      <c r="F60" s="86"/>
      <c r="G60" s="86"/>
      <c r="H60" s="86"/>
      <c r="I60" s="86"/>
      <c r="J60" s="86"/>
      <c r="K60" s="86"/>
      <c r="L60" s="86"/>
      <c r="M60" s="86"/>
      <c r="N60" s="86"/>
      <c r="O60" s="86">
        <v>1</v>
      </c>
      <c r="P60" s="86"/>
      <c r="Q60" s="86"/>
      <c r="R60" s="86"/>
      <c r="S60" s="86"/>
      <c r="T60" s="88"/>
    </row>
    <row r="61" spans="2:21" outlineLevel="1">
      <c r="B61" s="203"/>
      <c r="C61" s="208"/>
      <c r="D61" s="276" t="s">
        <v>202</v>
      </c>
      <c r="E61" s="215">
        <f t="shared" si="0"/>
        <v>1</v>
      </c>
      <c r="F61" s="86"/>
      <c r="G61" s="86"/>
      <c r="H61" s="86"/>
      <c r="I61" s="86"/>
      <c r="J61" s="86"/>
      <c r="K61" s="86"/>
      <c r="L61" s="86"/>
      <c r="M61" s="86"/>
      <c r="N61" s="86"/>
      <c r="O61" s="86">
        <v>1</v>
      </c>
      <c r="P61" s="86"/>
      <c r="Q61" s="86"/>
      <c r="R61" s="86"/>
      <c r="S61" s="86"/>
      <c r="T61" s="86"/>
    </row>
    <row r="62" spans="2:21" outlineLevel="1">
      <c r="B62" s="203"/>
      <c r="C62" s="208"/>
      <c r="D62" s="205" t="s">
        <v>208</v>
      </c>
      <c r="E62" s="215">
        <f>SUM(F62:T62)</f>
        <v>1</v>
      </c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>
        <v>1</v>
      </c>
      <c r="Q62" s="86"/>
      <c r="R62" s="86"/>
      <c r="S62" s="86"/>
      <c r="T62" s="86"/>
    </row>
    <row r="63" spans="2:21" outlineLevel="1">
      <c r="B63" s="203"/>
      <c r="C63" s="208"/>
      <c r="D63" s="221" t="s">
        <v>209</v>
      </c>
      <c r="E63" s="284">
        <f>SUM(F63:T63)</f>
        <v>2</v>
      </c>
      <c r="F63" s="277"/>
      <c r="G63" s="86"/>
      <c r="H63" s="86"/>
      <c r="I63" s="86"/>
      <c r="J63" s="86"/>
      <c r="K63" s="86">
        <v>1</v>
      </c>
      <c r="L63" s="86"/>
      <c r="M63" s="86"/>
      <c r="N63" s="86"/>
      <c r="O63" s="86"/>
      <c r="P63" s="86">
        <v>1</v>
      </c>
      <c r="Q63" s="86"/>
      <c r="R63" s="86"/>
      <c r="S63" s="86"/>
      <c r="T63" s="86"/>
    </row>
    <row r="64" spans="2:21" outlineLevel="1">
      <c r="B64" s="203"/>
      <c r="C64" s="208"/>
      <c r="D64" s="220" t="s">
        <v>240</v>
      </c>
      <c r="E64" s="283">
        <f t="shared" si="0"/>
        <v>1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>
        <v>1</v>
      </c>
      <c r="S64" s="86"/>
      <c r="T64" s="86"/>
    </row>
    <row r="65" spans="2:20" outlineLevel="1">
      <c r="B65" s="203"/>
      <c r="C65" s="208"/>
      <c r="D65" s="220" t="s">
        <v>248</v>
      </c>
      <c r="E65" s="215">
        <f t="shared" si="0"/>
        <v>1</v>
      </c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>
        <v>1</v>
      </c>
      <c r="T65" s="86"/>
    </row>
    <row r="66" spans="2:20" outlineLevel="1">
      <c r="B66" s="203"/>
      <c r="C66" s="208"/>
      <c r="D66" s="205"/>
      <c r="E66" s="215">
        <f t="shared" si="0"/>
        <v>0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2:20" outlineLevel="1">
      <c r="B67" s="203"/>
      <c r="C67" s="208"/>
      <c r="D67" s="205"/>
      <c r="E67" s="215">
        <f t="shared" si="0"/>
        <v>0</v>
      </c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</row>
    <row r="68" spans="2:20" outlineLevel="1">
      <c r="B68" s="203"/>
      <c r="C68" s="208"/>
      <c r="D68" s="205"/>
      <c r="E68" s="215">
        <f t="shared" si="0"/>
        <v>0</v>
      </c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</row>
    <row r="69" spans="2:20" outlineLevel="1">
      <c r="B69" s="203"/>
      <c r="C69" s="208"/>
      <c r="D69" s="205"/>
      <c r="E69" s="215">
        <f t="shared" ref="E69:E100" si="1">SUM(F69:T69)</f>
        <v>0</v>
      </c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2:20" outlineLevel="1">
      <c r="B70" s="203"/>
      <c r="C70" s="208"/>
      <c r="D70" s="205"/>
      <c r="E70" s="215">
        <f t="shared" si="1"/>
        <v>0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</row>
    <row r="71" spans="2:20" outlineLevel="1">
      <c r="B71" s="203"/>
      <c r="C71" s="208"/>
      <c r="D71" s="205"/>
      <c r="E71" s="215">
        <f t="shared" si="1"/>
        <v>0</v>
      </c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</row>
    <row r="72" spans="2:20" outlineLevel="1">
      <c r="B72" s="203"/>
      <c r="C72" s="207"/>
      <c r="D72" s="220"/>
      <c r="E72" s="215">
        <f t="shared" si="1"/>
        <v>0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</row>
    <row r="73" spans="2:20" outlineLevel="1">
      <c r="B73" s="203"/>
      <c r="C73" s="208"/>
      <c r="D73" s="205"/>
      <c r="E73" s="215">
        <f t="shared" si="1"/>
        <v>0</v>
      </c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</row>
    <row r="74" spans="2:20" outlineLevel="1">
      <c r="B74" s="203"/>
      <c r="C74" s="208"/>
      <c r="D74" s="205"/>
      <c r="E74" s="215">
        <f t="shared" si="1"/>
        <v>0</v>
      </c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2:20" ht="14.25" outlineLevel="1" thickBot="1">
      <c r="B75" s="203"/>
      <c r="C75" s="208"/>
      <c r="D75" s="222"/>
      <c r="E75" s="215">
        <f t="shared" si="1"/>
        <v>0</v>
      </c>
      <c r="F75" s="223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</row>
    <row r="76" spans="2:20" outlineLevel="1">
      <c r="B76" s="210">
        <v>5</v>
      </c>
      <c r="C76" s="113" t="s">
        <v>32</v>
      </c>
      <c r="D76" s="224" t="s">
        <v>112</v>
      </c>
      <c r="E76" s="310">
        <f t="shared" si="1"/>
        <v>5</v>
      </c>
      <c r="F76" s="113"/>
      <c r="G76" s="113">
        <v>1</v>
      </c>
      <c r="H76" s="113"/>
      <c r="I76" s="113"/>
      <c r="J76" s="113">
        <v>2</v>
      </c>
      <c r="K76" s="114"/>
      <c r="L76" s="196"/>
      <c r="M76" s="113"/>
      <c r="N76" s="196"/>
      <c r="O76" s="113">
        <v>1</v>
      </c>
      <c r="P76" s="113"/>
      <c r="Q76" s="113"/>
      <c r="R76" s="113"/>
      <c r="S76" s="113">
        <v>1</v>
      </c>
      <c r="T76" s="88"/>
    </row>
    <row r="77" spans="2:20" outlineLevel="1">
      <c r="B77" s="212"/>
      <c r="C77" s="198"/>
      <c r="D77" s="80" t="s">
        <v>113</v>
      </c>
      <c r="E77" s="215">
        <f t="shared" si="1"/>
        <v>3</v>
      </c>
      <c r="F77" s="86"/>
      <c r="G77" s="86">
        <v>1</v>
      </c>
      <c r="H77" s="86">
        <v>1</v>
      </c>
      <c r="I77" s="86"/>
      <c r="J77" s="86"/>
      <c r="K77" s="86"/>
      <c r="L77" s="86"/>
      <c r="M77" s="86"/>
      <c r="N77" s="86"/>
      <c r="O77" s="86"/>
      <c r="P77" s="86">
        <v>1</v>
      </c>
      <c r="Q77" s="86"/>
      <c r="R77" s="86"/>
      <c r="S77" s="86"/>
      <c r="T77" s="86"/>
    </row>
    <row r="78" spans="2:20" outlineLevel="1">
      <c r="B78" s="203"/>
      <c r="C78" s="213" t="s">
        <v>84</v>
      </c>
      <c r="D78" s="205" t="s">
        <v>134</v>
      </c>
      <c r="E78" s="215">
        <f t="shared" si="1"/>
        <v>1</v>
      </c>
      <c r="F78" s="86"/>
      <c r="G78" s="86"/>
      <c r="H78" s="86">
        <v>1</v>
      </c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2:20" outlineLevel="1">
      <c r="B79" s="203"/>
      <c r="C79" s="204">
        <f>SUM(COUNTIF(F76:T76,"不戦敗"))</f>
        <v>0</v>
      </c>
      <c r="D79" s="205" t="s">
        <v>191</v>
      </c>
      <c r="E79" s="215">
        <f t="shared" si="1"/>
        <v>2</v>
      </c>
      <c r="F79" s="86"/>
      <c r="G79" s="86"/>
      <c r="H79" s="86"/>
      <c r="I79" s="86"/>
      <c r="J79" s="86"/>
      <c r="K79" s="86">
        <v>1</v>
      </c>
      <c r="L79" s="86"/>
      <c r="M79" s="86"/>
      <c r="N79" s="86"/>
      <c r="O79" s="86"/>
      <c r="P79" s="86"/>
      <c r="Q79" s="86"/>
      <c r="R79" s="86"/>
      <c r="S79" s="86">
        <v>1</v>
      </c>
      <c r="T79" s="86"/>
    </row>
    <row r="80" spans="2:20" outlineLevel="1">
      <c r="B80" s="203"/>
      <c r="C80" s="219"/>
      <c r="D80" s="80" t="s">
        <v>192</v>
      </c>
      <c r="E80" s="215">
        <f t="shared" si="1"/>
        <v>1</v>
      </c>
      <c r="F80" s="86"/>
      <c r="G80" s="86"/>
      <c r="H80" s="86"/>
      <c r="I80" s="86"/>
      <c r="J80" s="86"/>
      <c r="K80" s="86">
        <v>1</v>
      </c>
      <c r="L80" s="86"/>
      <c r="M80" s="86"/>
      <c r="N80" s="86"/>
      <c r="O80" s="86"/>
      <c r="P80" s="86"/>
      <c r="Q80" s="86"/>
      <c r="R80" s="86"/>
      <c r="S80" s="86"/>
      <c r="T80" s="86"/>
    </row>
    <row r="81" spans="2:21" outlineLevel="1">
      <c r="B81" s="203"/>
      <c r="C81" s="208"/>
      <c r="D81" s="205" t="s">
        <v>203</v>
      </c>
      <c r="E81" s="215">
        <f t="shared" si="1"/>
        <v>1</v>
      </c>
      <c r="F81" s="86"/>
      <c r="G81" s="86"/>
      <c r="H81" s="86"/>
      <c r="I81" s="86"/>
      <c r="J81" s="86"/>
      <c r="K81" s="86"/>
      <c r="L81" s="86"/>
      <c r="M81" s="86"/>
      <c r="N81" s="86"/>
      <c r="O81" s="86">
        <v>1</v>
      </c>
      <c r="P81" s="86"/>
      <c r="Q81" s="86"/>
      <c r="R81" s="86"/>
      <c r="S81" s="86"/>
      <c r="T81" s="86"/>
    </row>
    <row r="82" spans="2:21" outlineLevel="1">
      <c r="B82" s="203"/>
      <c r="C82" s="208"/>
      <c r="D82" s="205" t="s">
        <v>207</v>
      </c>
      <c r="E82" s="215">
        <f t="shared" si="1"/>
        <v>1</v>
      </c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>
        <v>1</v>
      </c>
      <c r="Q82" s="86"/>
      <c r="R82" s="86"/>
      <c r="S82" s="86"/>
      <c r="T82" s="86"/>
    </row>
    <row r="83" spans="2:21" outlineLevel="1">
      <c r="B83" s="203"/>
      <c r="C83" s="208"/>
      <c r="D83" s="205" t="s">
        <v>227</v>
      </c>
      <c r="E83" s="215">
        <f t="shared" si="1"/>
        <v>1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>
        <v>1</v>
      </c>
      <c r="S83" s="86"/>
      <c r="T83" s="86"/>
    </row>
    <row r="84" spans="2:21" outlineLevel="1">
      <c r="B84" s="203"/>
      <c r="C84" s="208"/>
      <c r="D84" s="205" t="s">
        <v>242</v>
      </c>
      <c r="E84" s="215">
        <f t="shared" si="1"/>
        <v>0</v>
      </c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</row>
    <row r="85" spans="2:21" outlineLevel="1">
      <c r="B85" s="203"/>
      <c r="C85" s="208"/>
      <c r="D85" s="205"/>
      <c r="E85" s="215">
        <f t="shared" si="1"/>
        <v>0</v>
      </c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</row>
    <row r="86" spans="2:21" outlineLevel="1">
      <c r="B86" s="203"/>
      <c r="C86" s="208"/>
      <c r="D86" s="205"/>
      <c r="E86" s="215">
        <f t="shared" si="1"/>
        <v>0</v>
      </c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</row>
    <row r="87" spans="2:21" outlineLevel="1">
      <c r="B87" s="203"/>
      <c r="C87" s="208"/>
      <c r="D87" s="205"/>
      <c r="E87" s="215">
        <f t="shared" si="1"/>
        <v>0</v>
      </c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</row>
    <row r="88" spans="2:21" ht="14.25" outlineLevel="1" thickBot="1">
      <c r="B88" s="203"/>
      <c r="C88" s="208"/>
      <c r="D88" s="230"/>
      <c r="E88" s="215">
        <f t="shared" si="1"/>
        <v>0</v>
      </c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</row>
    <row r="89" spans="2:21" outlineLevel="1">
      <c r="B89" s="210">
        <v>6</v>
      </c>
      <c r="C89" s="113" t="s">
        <v>36</v>
      </c>
      <c r="D89" s="80" t="s">
        <v>107</v>
      </c>
      <c r="E89" s="195">
        <f t="shared" si="1"/>
        <v>1</v>
      </c>
      <c r="F89" s="113"/>
      <c r="G89" s="114">
        <v>1</v>
      </c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88"/>
    </row>
    <row r="90" spans="2:21" outlineLevel="1">
      <c r="B90" s="212"/>
      <c r="C90" s="198"/>
      <c r="D90" s="225" t="s">
        <v>108</v>
      </c>
      <c r="E90" s="215">
        <f t="shared" si="1"/>
        <v>1</v>
      </c>
      <c r="F90" s="91"/>
      <c r="G90" s="116">
        <v>1</v>
      </c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91"/>
    </row>
    <row r="91" spans="2:21" outlineLevel="1">
      <c r="B91" s="201"/>
      <c r="C91" s="213" t="s">
        <v>84</v>
      </c>
      <c r="D91" s="225" t="s">
        <v>132</v>
      </c>
      <c r="E91" s="215">
        <f t="shared" si="1"/>
        <v>2</v>
      </c>
      <c r="F91" s="91"/>
      <c r="G91" s="116"/>
      <c r="H91" s="116">
        <v>1</v>
      </c>
      <c r="I91" s="116"/>
      <c r="J91" s="116"/>
      <c r="K91" s="116"/>
      <c r="L91" s="116"/>
      <c r="M91" s="116"/>
      <c r="N91" s="116"/>
      <c r="O91" s="116"/>
      <c r="P91" s="116">
        <v>1</v>
      </c>
      <c r="Q91" s="116"/>
      <c r="R91" s="116"/>
      <c r="S91" s="116"/>
      <c r="T91" s="91"/>
    </row>
    <row r="92" spans="2:21" outlineLevel="1">
      <c r="B92" s="203"/>
      <c r="C92" s="204">
        <f>SUM(COUNTIF(F89:T89,"不戦敗"))</f>
        <v>0</v>
      </c>
      <c r="D92" s="225" t="s">
        <v>135</v>
      </c>
      <c r="E92" s="215">
        <f t="shared" si="1"/>
        <v>1</v>
      </c>
      <c r="F92" s="86"/>
      <c r="G92" s="118"/>
      <c r="H92" s="118">
        <v>1</v>
      </c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86"/>
    </row>
    <row r="93" spans="2:21" outlineLevel="1">
      <c r="B93" s="201"/>
      <c r="C93" s="207"/>
      <c r="D93" s="226" t="s">
        <v>173</v>
      </c>
      <c r="E93" s="311">
        <f t="shared" si="1"/>
        <v>3</v>
      </c>
      <c r="F93" s="91"/>
      <c r="G93" s="116"/>
      <c r="H93" s="116"/>
      <c r="I93" s="116"/>
      <c r="J93" s="116">
        <v>1</v>
      </c>
      <c r="K93" s="116"/>
      <c r="L93" s="116"/>
      <c r="M93" s="116"/>
      <c r="N93" s="116"/>
      <c r="O93" s="116"/>
      <c r="P93" s="116"/>
      <c r="Q93" s="116">
        <v>1</v>
      </c>
      <c r="R93" s="116">
        <v>1</v>
      </c>
      <c r="S93" s="116"/>
      <c r="T93" s="91"/>
    </row>
    <row r="94" spans="2:21" outlineLevel="1">
      <c r="B94" s="203"/>
      <c r="C94" s="208"/>
      <c r="D94" s="227" t="s">
        <v>193</v>
      </c>
      <c r="E94" s="215">
        <f t="shared" si="1"/>
        <v>2</v>
      </c>
      <c r="F94" s="86"/>
      <c r="G94" s="118"/>
      <c r="H94" s="118"/>
      <c r="I94" s="118"/>
      <c r="J94" s="118"/>
      <c r="K94" s="118">
        <v>1</v>
      </c>
      <c r="L94" s="118"/>
      <c r="M94" s="118"/>
      <c r="N94" s="118"/>
      <c r="O94" s="118"/>
      <c r="P94" s="118"/>
      <c r="Q94" s="118">
        <v>1</v>
      </c>
      <c r="R94" s="118"/>
      <c r="S94" s="118"/>
      <c r="T94" s="86"/>
    </row>
    <row r="95" spans="2:21" outlineLevel="1">
      <c r="B95" s="201"/>
      <c r="C95" s="207"/>
      <c r="D95" s="80" t="s">
        <v>194</v>
      </c>
      <c r="E95" s="215">
        <f t="shared" si="1"/>
        <v>3</v>
      </c>
      <c r="F95" s="91"/>
      <c r="G95" s="116"/>
      <c r="H95" s="116"/>
      <c r="I95" s="116"/>
      <c r="J95" s="116"/>
      <c r="K95" s="116">
        <v>1</v>
      </c>
      <c r="L95" s="116"/>
      <c r="M95" s="116"/>
      <c r="N95" s="116"/>
      <c r="O95" s="116">
        <v>2</v>
      </c>
      <c r="P95" s="116"/>
      <c r="Q95" s="116"/>
      <c r="R95" s="116"/>
      <c r="S95" s="116"/>
      <c r="T95" s="91"/>
    </row>
    <row r="96" spans="2:21" outlineLevel="1">
      <c r="B96" s="203"/>
      <c r="C96" s="208"/>
      <c r="D96" s="205" t="s">
        <v>229</v>
      </c>
      <c r="E96" s="215">
        <f t="shared" si="1"/>
        <v>1</v>
      </c>
      <c r="F96" s="86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>
        <v>1</v>
      </c>
      <c r="S96" s="118"/>
      <c r="T96" s="86"/>
      <c r="U96" s="285" t="s">
        <v>214</v>
      </c>
    </row>
    <row r="97" spans="2:20" outlineLevel="1">
      <c r="B97" s="201"/>
      <c r="C97" s="207"/>
      <c r="D97" s="80"/>
      <c r="E97" s="215">
        <f t="shared" si="1"/>
        <v>0</v>
      </c>
      <c r="F97" s="91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91"/>
    </row>
    <row r="98" spans="2:20" outlineLevel="1">
      <c r="B98" s="203"/>
      <c r="C98" s="208"/>
      <c r="D98" s="205"/>
      <c r="E98" s="215">
        <f t="shared" si="1"/>
        <v>0</v>
      </c>
      <c r="F98" s="86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86"/>
    </row>
    <row r="99" spans="2:20" outlineLevel="1">
      <c r="B99" s="203"/>
      <c r="C99" s="208"/>
      <c r="D99" s="205"/>
      <c r="E99" s="215">
        <f t="shared" si="1"/>
        <v>0</v>
      </c>
      <c r="F99" s="86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86"/>
    </row>
    <row r="100" spans="2:20" outlineLevel="1">
      <c r="B100" s="203"/>
      <c r="C100" s="208"/>
      <c r="D100" s="205"/>
      <c r="E100" s="215">
        <f t="shared" si="1"/>
        <v>0</v>
      </c>
      <c r="F100" s="86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86"/>
    </row>
    <row r="101" spans="2:20" ht="14.25" outlineLevel="1" thickBot="1">
      <c r="B101" s="228"/>
      <c r="C101" s="229"/>
      <c r="D101" s="230"/>
      <c r="E101" s="215">
        <f>SUM(F101:T101)</f>
        <v>0</v>
      </c>
      <c r="F101" s="231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231"/>
    </row>
    <row r="102" spans="2:20" outlineLevel="1">
      <c r="B102" s="232">
        <v>7</v>
      </c>
      <c r="C102" s="233" t="s">
        <v>88</v>
      </c>
      <c r="D102" s="88" t="s">
        <v>167</v>
      </c>
      <c r="E102" s="195">
        <f>SUM(F102:T102)</f>
        <v>4</v>
      </c>
      <c r="F102" s="91"/>
      <c r="G102" s="116">
        <v>1</v>
      </c>
      <c r="H102" s="116"/>
      <c r="I102" s="116"/>
      <c r="J102" s="116"/>
      <c r="K102" s="116">
        <v>1</v>
      </c>
      <c r="L102" s="116"/>
      <c r="M102" s="116"/>
      <c r="N102" s="116"/>
      <c r="O102" s="116">
        <v>1</v>
      </c>
      <c r="P102" s="116"/>
      <c r="Q102" s="116">
        <v>1</v>
      </c>
      <c r="R102" s="116"/>
      <c r="S102" s="116"/>
      <c r="T102" s="91"/>
    </row>
    <row r="103" spans="2:20" outlineLevel="1">
      <c r="B103" s="212"/>
      <c r="C103" s="198"/>
      <c r="D103" s="80" t="s">
        <v>133</v>
      </c>
      <c r="E103" s="215">
        <f>SUM(F103:T103)</f>
        <v>2</v>
      </c>
      <c r="F103" s="86"/>
      <c r="G103" s="118">
        <v>1</v>
      </c>
      <c r="H103" s="118"/>
      <c r="I103" s="118"/>
      <c r="J103" s="118"/>
      <c r="K103" s="118"/>
      <c r="L103" s="118"/>
      <c r="M103" s="118"/>
      <c r="N103" s="118"/>
      <c r="O103" s="116"/>
      <c r="P103" s="116"/>
      <c r="Q103" s="116"/>
      <c r="R103" s="116">
        <v>1</v>
      </c>
      <c r="S103" s="118"/>
      <c r="T103" s="91"/>
    </row>
    <row r="104" spans="2:20" outlineLevel="1">
      <c r="B104" s="201"/>
      <c r="C104" s="213" t="s">
        <v>84</v>
      </c>
      <c r="D104" s="234" t="s">
        <v>109</v>
      </c>
      <c r="E104" s="309">
        <f>SUM(F104:T104)</f>
        <v>5</v>
      </c>
      <c r="F104" s="91"/>
      <c r="G104" s="116"/>
      <c r="H104" s="116">
        <v>1</v>
      </c>
      <c r="I104" s="116">
        <v>1</v>
      </c>
      <c r="J104" s="116"/>
      <c r="K104" s="116"/>
      <c r="L104" s="116"/>
      <c r="M104" s="116"/>
      <c r="N104" s="116"/>
      <c r="O104" s="131">
        <v>1</v>
      </c>
      <c r="P104" s="131"/>
      <c r="Q104" s="131">
        <v>1</v>
      </c>
      <c r="R104" s="299"/>
      <c r="S104" s="116">
        <v>1</v>
      </c>
      <c r="T104" s="300"/>
    </row>
    <row r="105" spans="2:20" outlineLevel="1">
      <c r="B105" s="201"/>
      <c r="C105" s="214">
        <f>SUM(COUNTIF(F104:T104,"不戦敗"))</f>
        <v>0</v>
      </c>
      <c r="D105" s="80" t="s">
        <v>110</v>
      </c>
      <c r="E105" s="215">
        <f t="shared" ref="E105:E131" si="2">SUM(F105:T105)</f>
        <v>1</v>
      </c>
      <c r="F105" s="91"/>
      <c r="G105" s="133"/>
      <c r="H105" s="116">
        <v>1</v>
      </c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31"/>
      <c r="T105" s="91"/>
    </row>
    <row r="106" spans="2:20" outlineLevel="1">
      <c r="B106" s="201"/>
      <c r="C106" s="207"/>
      <c r="D106" s="80" t="s">
        <v>220</v>
      </c>
      <c r="E106" s="215">
        <f t="shared" si="2"/>
        <v>1</v>
      </c>
      <c r="F106" s="91"/>
      <c r="G106" s="116"/>
      <c r="H106" s="116"/>
      <c r="I106" s="116"/>
      <c r="J106" s="116"/>
      <c r="K106" s="116">
        <v>1</v>
      </c>
      <c r="L106" s="116"/>
      <c r="M106" s="116"/>
      <c r="N106" s="116"/>
      <c r="O106" s="116"/>
      <c r="P106" s="116"/>
      <c r="Q106" s="116"/>
      <c r="R106" s="116"/>
      <c r="S106" s="116"/>
      <c r="T106" s="91"/>
    </row>
    <row r="107" spans="2:20" outlineLevel="1">
      <c r="B107" s="201"/>
      <c r="C107" s="207"/>
      <c r="D107" s="80" t="s">
        <v>228</v>
      </c>
      <c r="E107" s="215">
        <f t="shared" si="2"/>
        <v>2</v>
      </c>
      <c r="F107" s="91"/>
      <c r="G107" s="116"/>
      <c r="H107" s="116"/>
      <c r="I107" s="116">
        <v>1</v>
      </c>
      <c r="J107" s="116"/>
      <c r="K107" s="116"/>
      <c r="L107" s="116"/>
      <c r="M107" s="116"/>
      <c r="N107" s="116"/>
      <c r="O107" s="116"/>
      <c r="P107" s="116"/>
      <c r="Q107" s="116"/>
      <c r="R107" s="116">
        <v>1</v>
      </c>
      <c r="S107" s="116"/>
      <c r="T107" s="91"/>
    </row>
    <row r="108" spans="2:20" outlineLevel="1">
      <c r="B108" s="201"/>
      <c r="C108" s="207"/>
      <c r="D108" s="80" t="s">
        <v>245</v>
      </c>
      <c r="E108" s="215">
        <f t="shared" si="2"/>
        <v>1</v>
      </c>
      <c r="F108" s="91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>
        <v>1</v>
      </c>
      <c r="T108" s="91"/>
    </row>
    <row r="109" spans="2:20" outlineLevel="1">
      <c r="B109" s="201"/>
      <c r="C109" s="207"/>
      <c r="D109" s="80"/>
      <c r="E109" s="215">
        <f t="shared" si="2"/>
        <v>0</v>
      </c>
      <c r="F109" s="91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91"/>
    </row>
    <row r="110" spans="2:20" outlineLevel="1">
      <c r="B110" s="201"/>
      <c r="C110" s="207"/>
      <c r="D110" s="80"/>
      <c r="E110" s="215">
        <f t="shared" si="2"/>
        <v>0</v>
      </c>
      <c r="F110" s="91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91"/>
    </row>
    <row r="111" spans="2:20" outlineLevel="1">
      <c r="B111" s="201"/>
      <c r="C111" s="207"/>
      <c r="D111" s="80"/>
      <c r="E111" s="215">
        <f>SUM(F111:T111)</f>
        <v>0</v>
      </c>
      <c r="F111" s="91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91"/>
    </row>
    <row r="112" spans="2:20" outlineLevel="1">
      <c r="B112" s="201"/>
      <c r="C112" s="207"/>
      <c r="D112" s="80"/>
      <c r="E112" s="215">
        <f>SUM(F112:T112)</f>
        <v>0</v>
      </c>
      <c r="F112" s="91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91"/>
    </row>
    <row r="113" spans="2:21" ht="14.25" outlineLevel="1" thickBot="1">
      <c r="B113" s="203"/>
      <c r="C113" s="208"/>
      <c r="D113" s="230"/>
      <c r="E113" s="215">
        <f t="shared" si="2"/>
        <v>0</v>
      </c>
      <c r="F113" s="86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86"/>
    </row>
    <row r="114" spans="2:21" outlineLevel="1">
      <c r="B114" s="210">
        <v>8</v>
      </c>
      <c r="C114" s="113" t="s">
        <v>89</v>
      </c>
      <c r="D114" s="80" t="s">
        <v>129</v>
      </c>
      <c r="E114" s="195">
        <f t="shared" si="2"/>
        <v>1</v>
      </c>
      <c r="F114" s="113"/>
      <c r="G114" s="114"/>
      <c r="H114" s="235">
        <v>1</v>
      </c>
      <c r="I114" s="114"/>
      <c r="J114" s="114"/>
      <c r="K114" s="114"/>
      <c r="L114" s="114"/>
      <c r="M114" s="114"/>
      <c r="N114" s="114"/>
      <c r="O114" s="114"/>
      <c r="P114" s="114"/>
      <c r="Q114" s="114"/>
      <c r="R114" s="235"/>
      <c r="S114" s="114"/>
      <c r="T114" s="113"/>
      <c r="U114" s="285" t="s">
        <v>244</v>
      </c>
    </row>
    <row r="115" spans="2:21" outlineLevel="1">
      <c r="B115" s="212"/>
      <c r="C115" s="198"/>
      <c r="D115" s="236" t="s">
        <v>130</v>
      </c>
      <c r="E115" s="215">
        <f t="shared" si="2"/>
        <v>3</v>
      </c>
      <c r="F115" s="91"/>
      <c r="G115" s="116"/>
      <c r="H115" s="116">
        <v>1</v>
      </c>
      <c r="I115" s="116"/>
      <c r="J115" s="116"/>
      <c r="K115" s="116">
        <v>1</v>
      </c>
      <c r="L115" s="116"/>
      <c r="M115" s="116"/>
      <c r="N115" s="116"/>
      <c r="O115" s="116"/>
      <c r="P115" s="116"/>
      <c r="Q115" s="116">
        <v>1</v>
      </c>
      <c r="R115" s="116"/>
      <c r="S115" s="116"/>
      <c r="T115" s="91"/>
    </row>
    <row r="116" spans="2:21" outlineLevel="1">
      <c r="B116" s="201"/>
      <c r="C116" s="213" t="s">
        <v>84</v>
      </c>
      <c r="D116" s="88" t="s">
        <v>166</v>
      </c>
      <c r="E116" s="215">
        <f t="shared" si="2"/>
        <v>0</v>
      </c>
      <c r="F116" s="91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91"/>
    </row>
    <row r="117" spans="2:21" outlineLevel="1">
      <c r="B117" s="201"/>
      <c r="C117" s="214">
        <f>SUM(COUNTIF(F114:T114,"不戦敗"))</f>
        <v>0</v>
      </c>
      <c r="D117" s="88" t="s">
        <v>195</v>
      </c>
      <c r="E117" s="311">
        <f t="shared" si="2"/>
        <v>3</v>
      </c>
      <c r="F117" s="91"/>
      <c r="G117" s="116"/>
      <c r="H117" s="116"/>
      <c r="I117" s="116"/>
      <c r="J117" s="116"/>
      <c r="K117" s="116">
        <v>1</v>
      </c>
      <c r="L117" s="116"/>
      <c r="M117" s="116"/>
      <c r="N117" s="116"/>
      <c r="O117" s="116"/>
      <c r="P117" s="116"/>
      <c r="Q117" s="116">
        <v>1</v>
      </c>
      <c r="R117" s="116">
        <v>1</v>
      </c>
      <c r="S117" s="116"/>
      <c r="T117" s="88"/>
    </row>
    <row r="118" spans="2:21" outlineLevel="1">
      <c r="B118" s="201"/>
      <c r="C118" s="207"/>
      <c r="D118" s="80" t="s">
        <v>200</v>
      </c>
      <c r="E118" s="215">
        <f t="shared" si="2"/>
        <v>2</v>
      </c>
      <c r="F118" s="91"/>
      <c r="G118" s="116"/>
      <c r="H118" s="116"/>
      <c r="I118" s="116"/>
      <c r="J118" s="116"/>
      <c r="K118" s="116"/>
      <c r="L118" s="116"/>
      <c r="M118" s="116"/>
      <c r="N118" s="116"/>
      <c r="O118" s="116">
        <v>1</v>
      </c>
      <c r="P118" s="116"/>
      <c r="Q118" s="116"/>
      <c r="R118" s="116">
        <v>1</v>
      </c>
      <c r="S118" s="116"/>
      <c r="T118" s="91"/>
    </row>
    <row r="119" spans="2:21" outlineLevel="1">
      <c r="B119" s="201"/>
      <c r="C119" s="207"/>
      <c r="D119" s="88" t="s">
        <v>201</v>
      </c>
      <c r="E119" s="215">
        <f t="shared" si="2"/>
        <v>1</v>
      </c>
      <c r="F119" s="91"/>
      <c r="G119" s="116"/>
      <c r="H119" s="116"/>
      <c r="I119" s="116"/>
      <c r="J119" s="116"/>
      <c r="K119" s="116"/>
      <c r="L119" s="116"/>
      <c r="M119" s="116"/>
      <c r="N119" s="116"/>
      <c r="O119" s="116">
        <v>1</v>
      </c>
      <c r="P119" s="116"/>
      <c r="Q119" s="116"/>
      <c r="R119" s="116"/>
      <c r="S119" s="116"/>
      <c r="T119" s="91"/>
    </row>
    <row r="120" spans="2:21" outlineLevel="1">
      <c r="B120" s="201"/>
      <c r="C120" s="207"/>
      <c r="D120" s="88" t="s">
        <v>247</v>
      </c>
      <c r="E120" s="215">
        <f t="shared" si="2"/>
        <v>1</v>
      </c>
      <c r="F120" s="91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>
        <v>1</v>
      </c>
      <c r="T120" s="91"/>
    </row>
    <row r="121" spans="2:21" outlineLevel="1">
      <c r="B121" s="201"/>
      <c r="C121" s="207"/>
      <c r="D121" s="88" t="s">
        <v>257</v>
      </c>
      <c r="E121" s="215">
        <f t="shared" si="2"/>
        <v>2</v>
      </c>
      <c r="F121" s="91"/>
      <c r="G121" s="116"/>
      <c r="H121" s="116"/>
      <c r="I121" s="116">
        <v>2</v>
      </c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91"/>
    </row>
    <row r="122" spans="2:21" ht="14.25" outlineLevel="1" thickBot="1">
      <c r="B122" s="228"/>
      <c r="C122" s="229"/>
      <c r="D122" s="230"/>
      <c r="E122" s="209">
        <f t="shared" si="2"/>
        <v>0</v>
      </c>
      <c r="F122" s="231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231"/>
    </row>
    <row r="123" spans="2:21" outlineLevel="1">
      <c r="B123" s="210">
        <v>9</v>
      </c>
      <c r="C123" s="113" t="s">
        <v>37</v>
      </c>
      <c r="D123" s="80" t="s">
        <v>114</v>
      </c>
      <c r="E123" s="310">
        <f t="shared" si="2"/>
        <v>6</v>
      </c>
      <c r="F123" s="113"/>
      <c r="G123" s="114">
        <v>1</v>
      </c>
      <c r="H123" s="235">
        <v>1</v>
      </c>
      <c r="I123" s="114"/>
      <c r="J123" s="114">
        <v>1</v>
      </c>
      <c r="K123" s="114"/>
      <c r="L123" s="114"/>
      <c r="M123" s="114"/>
      <c r="N123" s="114"/>
      <c r="O123" s="114"/>
      <c r="P123" s="114"/>
      <c r="Q123" s="114">
        <v>1</v>
      </c>
      <c r="R123" s="235">
        <v>2</v>
      </c>
      <c r="S123" s="114"/>
      <c r="T123" s="113"/>
      <c r="U123" s="285" t="s">
        <v>230</v>
      </c>
    </row>
    <row r="124" spans="2:21" outlineLevel="1">
      <c r="B124" s="212"/>
      <c r="C124" s="198"/>
      <c r="D124" s="236" t="s">
        <v>115</v>
      </c>
      <c r="E124" s="215">
        <f t="shared" si="2"/>
        <v>1</v>
      </c>
      <c r="F124" s="91"/>
      <c r="G124" s="116">
        <v>1</v>
      </c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91"/>
      <c r="U124" s="285" t="s">
        <v>243</v>
      </c>
    </row>
    <row r="125" spans="2:21" outlineLevel="1">
      <c r="B125" s="201"/>
      <c r="C125" s="213" t="s">
        <v>84</v>
      </c>
      <c r="D125" s="88" t="s">
        <v>126</v>
      </c>
      <c r="E125" s="215">
        <f t="shared" si="2"/>
        <v>2</v>
      </c>
      <c r="F125" s="91"/>
      <c r="G125" s="116"/>
      <c r="H125" s="116">
        <v>1</v>
      </c>
      <c r="I125" s="116"/>
      <c r="J125" s="116">
        <v>1</v>
      </c>
      <c r="K125" s="116"/>
      <c r="L125" s="116"/>
      <c r="M125" s="116"/>
      <c r="N125" s="116"/>
      <c r="O125" s="116"/>
      <c r="P125" s="116"/>
      <c r="Q125" s="116"/>
      <c r="R125" s="116"/>
      <c r="S125" s="116"/>
      <c r="T125" s="91"/>
      <c r="U125" s="285" t="s">
        <v>255</v>
      </c>
    </row>
    <row r="126" spans="2:21" outlineLevel="1">
      <c r="B126" s="201"/>
      <c r="C126" s="214">
        <v>4</v>
      </c>
      <c r="D126" s="88" t="s">
        <v>225</v>
      </c>
      <c r="E126" s="215">
        <f t="shared" si="2"/>
        <v>1</v>
      </c>
      <c r="F126" s="91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>
        <v>1</v>
      </c>
      <c r="R126" s="116"/>
      <c r="S126" s="116"/>
      <c r="T126" s="88"/>
    </row>
    <row r="127" spans="2:21" outlineLevel="1">
      <c r="B127" s="201"/>
      <c r="C127" s="207"/>
      <c r="D127" s="80"/>
      <c r="E127" s="215">
        <f t="shared" si="2"/>
        <v>0</v>
      </c>
      <c r="F127" s="91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91"/>
    </row>
    <row r="128" spans="2:21" outlineLevel="1">
      <c r="B128" s="201"/>
      <c r="C128" s="207"/>
      <c r="D128" s="88"/>
      <c r="E128" s="215">
        <f t="shared" si="2"/>
        <v>0</v>
      </c>
      <c r="F128" s="91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91"/>
    </row>
    <row r="129" spans="1:20" outlineLevel="1">
      <c r="B129" s="201"/>
      <c r="C129" s="207"/>
      <c r="D129" s="88"/>
      <c r="E129" s="215">
        <f t="shared" si="2"/>
        <v>0</v>
      </c>
      <c r="F129" s="91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91"/>
    </row>
    <row r="130" spans="1:20" outlineLevel="1">
      <c r="B130" s="201"/>
      <c r="C130" s="207"/>
      <c r="D130" s="88"/>
      <c r="E130" s="215">
        <f t="shared" si="2"/>
        <v>0</v>
      </c>
      <c r="F130" s="91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91"/>
    </row>
    <row r="131" spans="1:20" ht="14.25" outlineLevel="1" thickBot="1">
      <c r="B131" s="228"/>
      <c r="C131" s="229"/>
      <c r="D131" s="230"/>
      <c r="E131" s="209">
        <f t="shared" si="2"/>
        <v>0</v>
      </c>
      <c r="F131" s="231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231"/>
    </row>
    <row r="132" spans="1:20">
      <c r="B132" s="237" t="s">
        <v>83</v>
      </c>
      <c r="C132" s="238" t="s">
        <v>90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B133" s="237"/>
      <c r="C133" s="238">
        <f>MAX(E5:E122)</f>
        <v>8</v>
      </c>
      <c r="D133" s="239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B134" s="136"/>
      <c r="C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</row>
    <row r="136" spans="1:20" ht="18" customHeight="1">
      <c r="D136" s="240"/>
      <c r="E136" s="193">
        <f>SUM(E5:E134)</f>
        <v>125</v>
      </c>
      <c r="F136" s="145">
        <f>SUM($F$4:F134)</f>
        <v>0</v>
      </c>
      <c r="G136" s="145">
        <f>SUM($G$5:G122)</f>
        <v>14</v>
      </c>
      <c r="H136" s="145">
        <f>SUM($G$5:H122)</f>
        <v>24</v>
      </c>
      <c r="I136" s="145">
        <f>SUM($G$5:I122)</f>
        <v>30</v>
      </c>
      <c r="J136" s="145">
        <f>SUM($G$5:J122)</f>
        <v>40</v>
      </c>
      <c r="K136" s="145">
        <f>SUM($G$5:K122)</f>
        <v>56</v>
      </c>
      <c r="L136" s="145">
        <f>SUM($G$5:L122)</f>
        <v>56</v>
      </c>
      <c r="M136" s="145">
        <f>SUM($G$5:M122)</f>
        <v>56</v>
      </c>
      <c r="N136" s="145">
        <f>SUM($G$5:N122)</f>
        <v>56</v>
      </c>
      <c r="O136" s="145">
        <f>SUM($G$5:O122)</f>
        <v>72</v>
      </c>
      <c r="P136" s="145">
        <f>SUM($G$5:P122)</f>
        <v>82</v>
      </c>
      <c r="R136" s="145">
        <f>SUM($G$5:R122)</f>
        <v>107</v>
      </c>
      <c r="S136" s="145">
        <f>SUM($G$5:S122)</f>
        <v>115</v>
      </c>
      <c r="T136" s="145">
        <f>SUM($G$5:T122)</f>
        <v>115</v>
      </c>
    </row>
    <row r="137" spans="1:20" ht="18" customHeight="1">
      <c r="C137" s="241" t="s">
        <v>91</v>
      </c>
      <c r="D137" s="242" t="e">
        <f>SUM(#REF!)</f>
        <v>#REF!</v>
      </c>
    </row>
    <row r="138" spans="1:20" ht="18" customHeight="1"/>
    <row r="139" spans="1:20" ht="18" customHeight="1"/>
    <row r="140" spans="1:20" ht="18" customHeight="1">
      <c r="A140" s="480" t="s">
        <v>92</v>
      </c>
      <c r="B140" s="480"/>
      <c r="C140" s="480"/>
      <c r="D140" s="245">
        <f>COUNTIF(F5:T122,"不戦勝")*3</f>
        <v>0</v>
      </c>
    </row>
    <row r="141" spans="1:20" ht="18" customHeight="1">
      <c r="A141" s="481" t="s">
        <v>93</v>
      </c>
      <c r="B141" s="481"/>
      <c r="C141" s="481"/>
      <c r="D141" s="246" t="e">
        <f>D137-D140</f>
        <v>#REF!</v>
      </c>
      <c r="I141" s="247" t="s">
        <v>94</v>
      </c>
      <c r="J141" s="248"/>
      <c r="K141" s="248"/>
      <c r="L141" s="248"/>
      <c r="M141" s="248"/>
      <c r="N141" s="249"/>
      <c r="O141" s="142"/>
      <c r="P141" s="142"/>
      <c r="Q141" s="142"/>
      <c r="R141" s="248"/>
      <c r="S141" s="248"/>
      <c r="T141" s="142"/>
    </row>
    <row r="142" spans="1:20" ht="18" customHeight="1">
      <c r="B142" s="243"/>
      <c r="C142" s="244"/>
      <c r="D142" s="250"/>
      <c r="E142" s="146"/>
      <c r="F142" s="251"/>
      <c r="G142" s="252"/>
      <c r="H142" s="252"/>
      <c r="I142" s="138" t="s">
        <v>95</v>
      </c>
      <c r="J142" s="139"/>
      <c r="K142" s="140"/>
      <c r="L142" s="141"/>
      <c r="M142" s="253"/>
      <c r="N142" s="254"/>
      <c r="O142" s="252"/>
      <c r="P142" s="142"/>
      <c r="Q142" s="142"/>
      <c r="R142" s="254"/>
      <c r="S142" s="253"/>
      <c r="T142" s="142"/>
    </row>
    <row r="143" spans="1:20" ht="18" customHeight="1">
      <c r="C143" s="243"/>
      <c r="D143" s="145"/>
      <c r="E143" s="146"/>
      <c r="F143" s="251"/>
      <c r="G143" s="142"/>
      <c r="H143" s="252"/>
      <c r="I143" s="143"/>
      <c r="J143" s="139"/>
      <c r="K143" s="140"/>
      <c r="L143" s="141"/>
      <c r="M143" s="255"/>
      <c r="N143" s="140"/>
      <c r="O143" s="252"/>
      <c r="P143" s="256"/>
      <c r="Q143" s="256"/>
      <c r="R143" s="254"/>
      <c r="S143" s="255"/>
      <c r="T143" s="252"/>
    </row>
    <row r="144" spans="1:20" ht="18" customHeight="1">
      <c r="C144" s="243" t="s">
        <v>96</v>
      </c>
      <c r="E144" s="146"/>
      <c r="F144" s="251"/>
      <c r="G144" s="142"/>
      <c r="H144" s="252"/>
      <c r="I144" s="143">
        <v>1</v>
      </c>
      <c r="J144" s="257"/>
      <c r="K144" s="258"/>
      <c r="L144" s="259"/>
      <c r="M144" s="260"/>
      <c r="N144" s="258"/>
      <c r="O144" s="252"/>
      <c r="P144" s="256"/>
      <c r="Q144" s="256"/>
      <c r="R144" s="261"/>
      <c r="S144" s="260"/>
      <c r="T144" s="252"/>
    </row>
    <row r="145" spans="2:20" ht="18" customHeight="1">
      <c r="B145" s="145" t="s">
        <v>97</v>
      </c>
      <c r="C145" s="144" t="s">
        <v>98</v>
      </c>
      <c r="D145" s="145" t="s">
        <v>70</v>
      </c>
      <c r="E145" s="146" t="s">
        <v>99</v>
      </c>
      <c r="F145" s="251"/>
      <c r="G145" s="142"/>
      <c r="H145" s="252"/>
      <c r="I145" s="143">
        <v>2</v>
      </c>
      <c r="J145" s="257"/>
      <c r="K145" s="258"/>
      <c r="L145" s="259"/>
      <c r="M145" s="260"/>
      <c r="N145" s="258"/>
      <c r="O145" s="256"/>
      <c r="P145" s="256"/>
      <c r="Q145" s="256"/>
      <c r="R145" s="261"/>
      <c r="S145" s="260"/>
      <c r="T145" s="252"/>
    </row>
    <row r="146" spans="2:20" ht="18" customHeight="1">
      <c r="B146" s="145">
        <v>1</v>
      </c>
      <c r="C146" s="147"/>
      <c r="D146" s="145"/>
      <c r="E146" s="262"/>
      <c r="F146" s="263"/>
      <c r="G146" s="142"/>
      <c r="H146" s="252"/>
      <c r="I146" s="143">
        <v>3</v>
      </c>
      <c r="J146" s="257"/>
      <c r="K146" s="258"/>
      <c r="L146" s="141"/>
      <c r="M146" s="255"/>
      <c r="N146" s="140"/>
      <c r="O146" s="256"/>
      <c r="P146" s="256"/>
      <c r="Q146" s="256"/>
      <c r="R146" s="254"/>
      <c r="S146" s="255"/>
      <c r="T146" s="252"/>
    </row>
    <row r="147" spans="2:20" ht="18" customHeight="1">
      <c r="B147" s="145">
        <v>2</v>
      </c>
      <c r="C147" s="147"/>
      <c r="D147" s="145"/>
      <c r="E147" s="262"/>
      <c r="F147" s="263"/>
      <c r="G147" s="142"/>
      <c r="H147" s="252"/>
      <c r="I147" s="143">
        <v>4</v>
      </c>
      <c r="J147" s="139"/>
      <c r="K147" s="140"/>
      <c r="L147" s="141"/>
      <c r="M147" s="255"/>
      <c r="N147" s="140"/>
      <c r="O147" s="256"/>
      <c r="P147" s="256"/>
      <c r="Q147" s="256"/>
      <c r="R147" s="254"/>
      <c r="S147" s="255"/>
      <c r="T147" s="252"/>
    </row>
    <row r="148" spans="2:20" ht="18" customHeight="1">
      <c r="B148" s="145">
        <v>3</v>
      </c>
      <c r="C148" s="147"/>
      <c r="D148" s="145"/>
      <c r="E148" s="262"/>
      <c r="F148" s="263"/>
      <c r="G148" s="142"/>
      <c r="H148" s="252"/>
      <c r="I148" s="143">
        <v>5</v>
      </c>
      <c r="J148" s="139"/>
      <c r="K148" s="140"/>
      <c r="L148" s="141"/>
      <c r="M148" s="255"/>
      <c r="N148" s="140"/>
      <c r="O148" s="256"/>
      <c r="P148" s="256"/>
      <c r="Q148" s="256"/>
      <c r="R148" s="254"/>
      <c r="S148" s="255"/>
      <c r="T148" s="252"/>
    </row>
    <row r="149" spans="2:20" ht="18" customHeight="1">
      <c r="B149" s="145">
        <v>4</v>
      </c>
      <c r="C149" s="147"/>
      <c r="D149" s="145"/>
      <c r="E149" s="262"/>
      <c r="F149" s="263"/>
      <c r="G149" s="142"/>
      <c r="H149" s="252"/>
      <c r="I149" s="143">
        <v>6</v>
      </c>
      <c r="J149" s="139"/>
      <c r="K149" s="140"/>
      <c r="L149" s="141"/>
      <c r="M149" s="255"/>
      <c r="N149" s="140"/>
      <c r="O149" s="252"/>
      <c r="P149" s="256"/>
      <c r="Q149" s="256"/>
      <c r="R149" s="254"/>
      <c r="S149" s="255"/>
      <c r="T149" s="252"/>
    </row>
    <row r="150" spans="2:20" ht="18" customHeight="1">
      <c r="B150" s="145">
        <v>5</v>
      </c>
      <c r="C150" s="147"/>
      <c r="D150" s="145"/>
      <c r="E150" s="262"/>
      <c r="F150" s="263"/>
      <c r="G150" s="142"/>
      <c r="H150" s="252"/>
      <c r="I150" s="143">
        <v>7</v>
      </c>
      <c r="J150" s="139"/>
      <c r="K150" s="140"/>
      <c r="L150" s="141"/>
      <c r="M150" s="255"/>
      <c r="N150" s="140"/>
      <c r="O150" s="252"/>
      <c r="P150" s="256"/>
      <c r="Q150" s="256"/>
      <c r="R150" s="254"/>
      <c r="S150" s="255"/>
      <c r="T150" s="252"/>
    </row>
    <row r="151" spans="2:20" ht="18" customHeight="1">
      <c r="B151" s="145">
        <v>6</v>
      </c>
      <c r="C151" s="147"/>
      <c r="D151" s="145"/>
      <c r="E151" s="262"/>
      <c r="F151" s="263"/>
      <c r="G151" s="142"/>
      <c r="H151" s="252"/>
      <c r="I151" s="143">
        <v>8</v>
      </c>
      <c r="J151" s="139"/>
      <c r="K151" s="140"/>
      <c r="L151" s="141"/>
      <c r="M151" s="255"/>
      <c r="N151" s="140"/>
      <c r="O151" s="252"/>
      <c r="P151" s="256"/>
      <c r="Q151" s="256"/>
      <c r="R151" s="254"/>
      <c r="S151" s="255"/>
      <c r="T151" s="252"/>
    </row>
    <row r="152" spans="2:20" ht="18" customHeight="1">
      <c r="B152" s="145">
        <v>7</v>
      </c>
      <c r="C152" s="147"/>
      <c r="D152" s="145"/>
      <c r="E152" s="262"/>
      <c r="F152" s="263"/>
      <c r="G152" s="142"/>
      <c r="H152" s="252"/>
      <c r="I152" s="143"/>
      <c r="J152" s="139"/>
      <c r="K152" s="140"/>
      <c r="L152" s="141"/>
      <c r="M152" s="255"/>
      <c r="N152" s="140"/>
      <c r="O152" s="252"/>
      <c r="P152" s="256"/>
      <c r="Q152" s="256"/>
      <c r="R152" s="254"/>
      <c r="S152" s="255"/>
      <c r="T152" s="252"/>
    </row>
    <row r="153" spans="2:20" ht="18" customHeight="1">
      <c r="C153" s="149"/>
      <c r="E153" s="146"/>
      <c r="F153" s="263"/>
      <c r="G153" s="263"/>
      <c r="H153" s="263"/>
      <c r="I153" s="263"/>
      <c r="M153" s="263"/>
      <c r="N153" s="264"/>
      <c r="O153" s="142"/>
      <c r="P153" s="252"/>
      <c r="Q153" s="252"/>
      <c r="R153" s="263"/>
      <c r="S153" s="263"/>
      <c r="T153" s="142"/>
    </row>
    <row r="154" spans="2:20" ht="18" customHeight="1">
      <c r="C154" s="147"/>
      <c r="E154" s="146"/>
      <c r="F154" s="263"/>
      <c r="G154" s="263"/>
      <c r="H154" s="263"/>
      <c r="I154" s="265" t="s">
        <v>100</v>
      </c>
      <c r="J154" s="266"/>
      <c r="K154" s="261"/>
      <c r="L154" s="266"/>
      <c r="M154" s="259"/>
      <c r="N154" s="261"/>
      <c r="O154" s="142"/>
      <c r="P154" s="252"/>
      <c r="Q154" s="252"/>
      <c r="R154" s="258"/>
      <c r="S154" s="259"/>
      <c r="T154" s="142"/>
    </row>
    <row r="155" spans="2:20" ht="18" customHeight="1">
      <c r="C155" s="147"/>
      <c r="E155" s="146"/>
      <c r="F155" s="263"/>
      <c r="G155" s="263"/>
      <c r="H155" s="263"/>
      <c r="I155" s="267" t="s">
        <v>101</v>
      </c>
      <c r="J155" s="268"/>
      <c r="K155" s="269"/>
      <c r="L155" s="268"/>
      <c r="M155" s="270"/>
      <c r="N155" s="269"/>
      <c r="O155" s="142"/>
      <c r="P155" s="252"/>
      <c r="Q155" s="252"/>
      <c r="R155" s="271"/>
      <c r="S155" s="270"/>
      <c r="T155" s="142"/>
    </row>
    <row r="156" spans="2:20" ht="18" customHeight="1">
      <c r="C156" s="147"/>
      <c r="E156" s="146"/>
      <c r="F156" s="263"/>
      <c r="G156" s="263"/>
      <c r="H156" s="263"/>
      <c r="I156" s="263"/>
      <c r="M156" s="263"/>
      <c r="P156" s="263"/>
      <c r="Q156" s="263"/>
      <c r="R156" s="263"/>
      <c r="S156" s="263"/>
    </row>
    <row r="157" spans="2:20" ht="18" customHeight="1">
      <c r="C157" s="149"/>
      <c r="E157" s="146"/>
      <c r="F157" s="263"/>
      <c r="G157" s="263"/>
      <c r="H157" s="150"/>
      <c r="I157" s="263"/>
      <c r="M157" s="263"/>
      <c r="P157" s="263"/>
      <c r="Q157" s="263"/>
      <c r="R157" s="263"/>
      <c r="S157" s="263"/>
    </row>
    <row r="158" spans="2:20" ht="18" customHeight="1">
      <c r="C158" s="147"/>
      <c r="E158" s="146"/>
      <c r="F158" s="263"/>
      <c r="G158" s="263"/>
      <c r="H158" s="263"/>
      <c r="I158" s="263"/>
      <c r="M158" s="263"/>
      <c r="P158" s="263"/>
      <c r="Q158" s="263"/>
      <c r="R158" s="263"/>
      <c r="S158" s="263"/>
    </row>
    <row r="159" spans="2:20" ht="18" customHeight="1">
      <c r="C159" s="147"/>
      <c r="D159" s="145"/>
      <c r="E159" s="146"/>
      <c r="F159" s="263"/>
      <c r="G159" s="263"/>
      <c r="H159" s="263"/>
      <c r="I159" s="272"/>
      <c r="J159" s="273"/>
      <c r="M159" s="274"/>
      <c r="P159" s="263"/>
      <c r="Q159" s="263"/>
      <c r="R159" s="263"/>
      <c r="S159" s="274"/>
    </row>
    <row r="160" spans="2:20" ht="18" customHeight="1">
      <c r="C160" s="147"/>
      <c r="E160" s="146"/>
      <c r="F160" s="263"/>
      <c r="G160" s="263"/>
      <c r="H160" s="263"/>
      <c r="I160" s="263"/>
      <c r="J160" s="275"/>
      <c r="M160" s="274"/>
      <c r="P160" s="263"/>
      <c r="Q160" s="263"/>
      <c r="R160" s="263"/>
      <c r="S160" s="274"/>
    </row>
    <row r="161" spans="2:20" ht="18" customHeight="1">
      <c r="C161" s="147"/>
      <c r="E161" s="146"/>
      <c r="F161" s="263"/>
      <c r="G161" s="263"/>
      <c r="H161" s="263"/>
      <c r="I161" s="263"/>
      <c r="J161" s="273"/>
      <c r="M161" s="274"/>
      <c r="P161" s="263"/>
      <c r="Q161" s="263"/>
      <c r="R161" s="263"/>
      <c r="S161" s="274"/>
    </row>
    <row r="162" spans="2:20" ht="18" customHeight="1">
      <c r="C162" s="147"/>
      <c r="E162" s="146"/>
      <c r="J162" s="275"/>
      <c r="M162" s="274"/>
      <c r="S162" s="274"/>
    </row>
    <row r="163" spans="2:20" ht="18" customHeight="1">
      <c r="C163" s="147"/>
      <c r="J163" s="273"/>
      <c r="M163" s="274"/>
      <c r="S163" s="274"/>
    </row>
    <row r="164" spans="2:20">
      <c r="C164" s="147"/>
      <c r="J164" s="275"/>
      <c r="M164" s="274"/>
      <c r="S164" s="274"/>
    </row>
    <row r="165" spans="2:20">
      <c r="C165" s="147"/>
      <c r="J165" s="273"/>
      <c r="M165" s="274"/>
      <c r="S165" s="274"/>
    </row>
    <row r="166" spans="2:20">
      <c r="C166" s="147"/>
      <c r="J166" s="275"/>
      <c r="M166" s="274"/>
      <c r="S166" s="274"/>
    </row>
    <row r="167" spans="2:20">
      <c r="J167" s="273"/>
      <c r="M167" s="274"/>
      <c r="S167" s="274"/>
    </row>
    <row r="168" spans="2:20" ht="17.25" customHeight="1">
      <c r="C168" s="150"/>
      <c r="J168" s="275"/>
      <c r="M168" s="274"/>
      <c r="S168" s="274"/>
    </row>
    <row r="169" spans="2:20">
      <c r="J169" s="273"/>
      <c r="M169" s="274"/>
      <c r="S169" s="274"/>
    </row>
    <row r="170" spans="2:20">
      <c r="J170" s="275"/>
      <c r="M170" s="274"/>
      <c r="S170" s="274"/>
    </row>
    <row r="171" spans="2:20">
      <c r="J171" s="273"/>
      <c r="M171" s="274"/>
      <c r="S171" s="274"/>
    </row>
    <row r="172" spans="2:20">
      <c r="M172" s="274"/>
      <c r="S172" s="274"/>
    </row>
    <row r="175" spans="2:20">
      <c r="B175" s="56"/>
      <c r="C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</row>
  </sheetData>
  <mergeCells count="3">
    <mergeCell ref="K1:O1"/>
    <mergeCell ref="A140:C140"/>
    <mergeCell ref="A141:C141"/>
  </mergeCells>
  <phoneticPr fontId="2"/>
  <conditionalFormatting sqref="E5:E22 E113:E122 E24 E40 E43:E52 E77:E99 E26:E37 E55:E75 E101:E110">
    <cfRule type="cellIs" dxfId="31" priority="26" stopIfTrue="1" operator="equal">
      <formula>$C$133</formula>
    </cfRule>
  </conditionalFormatting>
  <conditionalFormatting sqref="E100">
    <cfRule type="cellIs" dxfId="30" priority="25" stopIfTrue="1" operator="equal">
      <formula>$C$133</formula>
    </cfRule>
  </conditionalFormatting>
  <conditionalFormatting sqref="E111">
    <cfRule type="cellIs" dxfId="29" priority="24" stopIfTrue="1" operator="equal">
      <formula>$C$133</formula>
    </cfRule>
  </conditionalFormatting>
  <conditionalFormatting sqref="E23">
    <cfRule type="cellIs" dxfId="28" priority="23" stopIfTrue="1" operator="equal">
      <formula>$C$133</formula>
    </cfRule>
  </conditionalFormatting>
  <conditionalFormatting sqref="E53">
    <cfRule type="cellIs" dxfId="27" priority="22" stopIfTrue="1" operator="equal">
      <formula>$C$133</formula>
    </cfRule>
  </conditionalFormatting>
  <conditionalFormatting sqref="E38">
    <cfRule type="cellIs" dxfId="26" priority="21" stopIfTrue="1" operator="equal">
      <formula>$C$133</formula>
    </cfRule>
  </conditionalFormatting>
  <conditionalFormatting sqref="E39">
    <cfRule type="cellIs" dxfId="25" priority="20" stopIfTrue="1" operator="equal">
      <formula>$C$133</formula>
    </cfRule>
  </conditionalFormatting>
  <conditionalFormatting sqref="E112">
    <cfRule type="cellIs" dxfId="24" priority="19" stopIfTrue="1" operator="equal">
      <formula>$C$133</formula>
    </cfRule>
  </conditionalFormatting>
  <conditionalFormatting sqref="E54">
    <cfRule type="cellIs" dxfId="23" priority="18" stopIfTrue="1" operator="equal">
      <formula>$C$133</formula>
    </cfRule>
  </conditionalFormatting>
  <conditionalFormatting sqref="E5:E24 E26:E40 E43:E75 E77:E122">
    <cfRule type="cellIs" dxfId="22" priority="17" stopIfTrue="1" operator="equal">
      <formula>$C$133</formula>
    </cfRule>
    <cfRule type="cellIs" dxfId="21" priority="27" stopIfTrue="1" operator="equal">
      <formula>$C$133</formula>
    </cfRule>
    <cfRule type="cellIs" dxfId="20" priority="28" stopIfTrue="1" operator="equal">
      <formula>$C$133</formula>
    </cfRule>
  </conditionalFormatting>
  <conditionalFormatting sqref="E41:E42">
    <cfRule type="cellIs" dxfId="19" priority="14" stopIfTrue="1" operator="equal">
      <formula>$C$133</formula>
    </cfRule>
  </conditionalFormatting>
  <conditionalFormatting sqref="E41:E42">
    <cfRule type="cellIs" dxfId="18" priority="13" stopIfTrue="1" operator="equal">
      <formula>$C$133</formula>
    </cfRule>
    <cfRule type="cellIs" dxfId="17" priority="15" stopIfTrue="1" operator="equal">
      <formula>$C$133</formula>
    </cfRule>
    <cfRule type="cellIs" dxfId="16" priority="16" stopIfTrue="1" operator="equal">
      <formula>$C$133</formula>
    </cfRule>
  </conditionalFormatting>
  <conditionalFormatting sqref="E76">
    <cfRule type="cellIs" dxfId="15" priority="10" stopIfTrue="1" operator="equal">
      <formula>$C$133</formula>
    </cfRule>
  </conditionalFormatting>
  <conditionalFormatting sqref="E76">
    <cfRule type="cellIs" dxfId="14" priority="9" stopIfTrue="1" operator="equal">
      <formula>$C$133</formula>
    </cfRule>
    <cfRule type="cellIs" dxfId="13" priority="11" stopIfTrue="1" operator="equal">
      <formula>$C$133</formula>
    </cfRule>
    <cfRule type="cellIs" dxfId="12" priority="12" stopIfTrue="1" operator="equal">
      <formula>$C$133</formula>
    </cfRule>
  </conditionalFormatting>
  <conditionalFormatting sqref="E25">
    <cfRule type="cellIs" dxfId="11" priority="6" stopIfTrue="1" operator="equal">
      <formula>$C$133</formula>
    </cfRule>
  </conditionalFormatting>
  <conditionalFormatting sqref="E25">
    <cfRule type="cellIs" dxfId="10" priority="5" stopIfTrue="1" operator="equal">
      <formula>$C$133</formula>
    </cfRule>
    <cfRule type="cellIs" dxfId="9" priority="7" stopIfTrue="1" operator="equal">
      <formula>$C$133</formula>
    </cfRule>
    <cfRule type="cellIs" dxfId="8" priority="8" stopIfTrue="1" operator="equal">
      <formula>$C$133</formula>
    </cfRule>
  </conditionalFormatting>
  <conditionalFormatting sqref="E123:E131">
    <cfRule type="cellIs" dxfId="7" priority="2" stopIfTrue="1" operator="equal">
      <formula>$C$133</formula>
    </cfRule>
  </conditionalFormatting>
  <conditionalFormatting sqref="E123:E131">
    <cfRule type="cellIs" dxfId="6" priority="1" stopIfTrue="1" operator="equal">
      <formula>$C$133</formula>
    </cfRule>
    <cfRule type="cellIs" dxfId="5" priority="3" stopIfTrue="1" operator="equal">
      <formula>$C$133</formula>
    </cfRule>
    <cfRule type="cellIs" dxfId="4" priority="4" stopIfTrue="1" operator="equal">
      <formula>$C$133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50"/>
  <sheetViews>
    <sheetView zoomScale="70" zoomScaleNormal="70" workbookViewId="0">
      <selection activeCell="D7" sqref="D7"/>
    </sheetView>
  </sheetViews>
  <sheetFormatPr defaultRowHeight="13.5" outlineLevelRow="1"/>
  <cols>
    <col min="1" max="1" width="3.25" style="52" customWidth="1"/>
    <col min="2" max="2" width="8.375" style="53" customWidth="1"/>
    <col min="3" max="3" width="13.5" style="54" customWidth="1"/>
    <col min="4" max="4" width="18.125" style="52" customWidth="1"/>
    <col min="5" max="5" width="10.625" style="55" customWidth="1"/>
    <col min="6" max="6" width="5.875" style="53" customWidth="1"/>
    <col min="7" max="12" width="9.125" style="53" customWidth="1"/>
    <col min="13" max="13" width="1" style="53" customWidth="1"/>
    <col min="14" max="14" width="6.375" style="53" customWidth="1"/>
    <col min="15" max="20" width="9.125" style="53" customWidth="1"/>
    <col min="21" max="256" width="9" style="52"/>
    <col min="257" max="257" width="3.25" style="52" customWidth="1"/>
    <col min="258" max="258" width="8.375" style="52" customWidth="1"/>
    <col min="259" max="259" width="13.5" style="52" customWidth="1"/>
    <col min="260" max="260" width="18.125" style="52" customWidth="1"/>
    <col min="261" max="261" width="10.625" style="52" customWidth="1"/>
    <col min="262" max="262" width="5.875" style="52" customWidth="1"/>
    <col min="263" max="268" width="9.125" style="52" customWidth="1"/>
    <col min="269" max="269" width="1" style="52" customWidth="1"/>
    <col min="270" max="270" width="6.375" style="52" customWidth="1"/>
    <col min="271" max="276" width="9.125" style="52" customWidth="1"/>
    <col min="277" max="512" width="9" style="52"/>
    <col min="513" max="513" width="3.25" style="52" customWidth="1"/>
    <col min="514" max="514" width="8.375" style="52" customWidth="1"/>
    <col min="515" max="515" width="13.5" style="52" customWidth="1"/>
    <col min="516" max="516" width="18.125" style="52" customWidth="1"/>
    <col min="517" max="517" width="10.625" style="52" customWidth="1"/>
    <col min="518" max="518" width="5.875" style="52" customWidth="1"/>
    <col min="519" max="524" width="9.125" style="52" customWidth="1"/>
    <col min="525" max="525" width="1" style="52" customWidth="1"/>
    <col min="526" max="526" width="6.375" style="52" customWidth="1"/>
    <col min="527" max="532" width="9.125" style="52" customWidth="1"/>
    <col min="533" max="768" width="9" style="52"/>
    <col min="769" max="769" width="3.25" style="52" customWidth="1"/>
    <col min="770" max="770" width="8.375" style="52" customWidth="1"/>
    <col min="771" max="771" width="13.5" style="52" customWidth="1"/>
    <col min="772" max="772" width="18.125" style="52" customWidth="1"/>
    <col min="773" max="773" width="10.625" style="52" customWidth="1"/>
    <col min="774" max="774" width="5.875" style="52" customWidth="1"/>
    <col min="775" max="780" width="9.125" style="52" customWidth="1"/>
    <col min="781" max="781" width="1" style="52" customWidth="1"/>
    <col min="782" max="782" width="6.375" style="52" customWidth="1"/>
    <col min="783" max="788" width="9.125" style="52" customWidth="1"/>
    <col min="789" max="1024" width="9" style="52"/>
    <col min="1025" max="1025" width="3.25" style="52" customWidth="1"/>
    <col min="1026" max="1026" width="8.375" style="52" customWidth="1"/>
    <col min="1027" max="1027" width="13.5" style="52" customWidth="1"/>
    <col min="1028" max="1028" width="18.125" style="52" customWidth="1"/>
    <col min="1029" max="1029" width="10.625" style="52" customWidth="1"/>
    <col min="1030" max="1030" width="5.875" style="52" customWidth="1"/>
    <col min="1031" max="1036" width="9.125" style="52" customWidth="1"/>
    <col min="1037" max="1037" width="1" style="52" customWidth="1"/>
    <col min="1038" max="1038" width="6.375" style="52" customWidth="1"/>
    <col min="1039" max="1044" width="9.125" style="52" customWidth="1"/>
    <col min="1045" max="1280" width="9" style="52"/>
    <col min="1281" max="1281" width="3.25" style="52" customWidth="1"/>
    <col min="1282" max="1282" width="8.375" style="52" customWidth="1"/>
    <col min="1283" max="1283" width="13.5" style="52" customWidth="1"/>
    <col min="1284" max="1284" width="18.125" style="52" customWidth="1"/>
    <col min="1285" max="1285" width="10.625" style="52" customWidth="1"/>
    <col min="1286" max="1286" width="5.875" style="52" customWidth="1"/>
    <col min="1287" max="1292" width="9.125" style="52" customWidth="1"/>
    <col min="1293" max="1293" width="1" style="52" customWidth="1"/>
    <col min="1294" max="1294" width="6.375" style="52" customWidth="1"/>
    <col min="1295" max="1300" width="9.125" style="52" customWidth="1"/>
    <col min="1301" max="1536" width="9" style="52"/>
    <col min="1537" max="1537" width="3.25" style="52" customWidth="1"/>
    <col min="1538" max="1538" width="8.375" style="52" customWidth="1"/>
    <col min="1539" max="1539" width="13.5" style="52" customWidth="1"/>
    <col min="1540" max="1540" width="18.125" style="52" customWidth="1"/>
    <col min="1541" max="1541" width="10.625" style="52" customWidth="1"/>
    <col min="1542" max="1542" width="5.875" style="52" customWidth="1"/>
    <col min="1543" max="1548" width="9.125" style="52" customWidth="1"/>
    <col min="1549" max="1549" width="1" style="52" customWidth="1"/>
    <col min="1550" max="1550" width="6.375" style="52" customWidth="1"/>
    <col min="1551" max="1556" width="9.125" style="52" customWidth="1"/>
    <col min="1557" max="1792" width="9" style="52"/>
    <col min="1793" max="1793" width="3.25" style="52" customWidth="1"/>
    <col min="1794" max="1794" width="8.375" style="52" customWidth="1"/>
    <col min="1795" max="1795" width="13.5" style="52" customWidth="1"/>
    <col min="1796" max="1796" width="18.125" style="52" customWidth="1"/>
    <col min="1797" max="1797" width="10.625" style="52" customWidth="1"/>
    <col min="1798" max="1798" width="5.875" style="52" customWidth="1"/>
    <col min="1799" max="1804" width="9.125" style="52" customWidth="1"/>
    <col min="1805" max="1805" width="1" style="52" customWidth="1"/>
    <col min="1806" max="1806" width="6.375" style="52" customWidth="1"/>
    <col min="1807" max="1812" width="9.125" style="52" customWidth="1"/>
    <col min="1813" max="2048" width="9" style="52"/>
    <col min="2049" max="2049" width="3.25" style="52" customWidth="1"/>
    <col min="2050" max="2050" width="8.375" style="52" customWidth="1"/>
    <col min="2051" max="2051" width="13.5" style="52" customWidth="1"/>
    <col min="2052" max="2052" width="18.125" style="52" customWidth="1"/>
    <col min="2053" max="2053" width="10.625" style="52" customWidth="1"/>
    <col min="2054" max="2054" width="5.875" style="52" customWidth="1"/>
    <col min="2055" max="2060" width="9.125" style="52" customWidth="1"/>
    <col min="2061" max="2061" width="1" style="52" customWidth="1"/>
    <col min="2062" max="2062" width="6.375" style="52" customWidth="1"/>
    <col min="2063" max="2068" width="9.125" style="52" customWidth="1"/>
    <col min="2069" max="2304" width="9" style="52"/>
    <col min="2305" max="2305" width="3.25" style="52" customWidth="1"/>
    <col min="2306" max="2306" width="8.375" style="52" customWidth="1"/>
    <col min="2307" max="2307" width="13.5" style="52" customWidth="1"/>
    <col min="2308" max="2308" width="18.125" style="52" customWidth="1"/>
    <col min="2309" max="2309" width="10.625" style="52" customWidth="1"/>
    <col min="2310" max="2310" width="5.875" style="52" customWidth="1"/>
    <col min="2311" max="2316" width="9.125" style="52" customWidth="1"/>
    <col min="2317" max="2317" width="1" style="52" customWidth="1"/>
    <col min="2318" max="2318" width="6.375" style="52" customWidth="1"/>
    <col min="2319" max="2324" width="9.125" style="52" customWidth="1"/>
    <col min="2325" max="2560" width="9" style="52"/>
    <col min="2561" max="2561" width="3.25" style="52" customWidth="1"/>
    <col min="2562" max="2562" width="8.375" style="52" customWidth="1"/>
    <col min="2563" max="2563" width="13.5" style="52" customWidth="1"/>
    <col min="2564" max="2564" width="18.125" style="52" customWidth="1"/>
    <col min="2565" max="2565" width="10.625" style="52" customWidth="1"/>
    <col min="2566" max="2566" width="5.875" style="52" customWidth="1"/>
    <col min="2567" max="2572" width="9.125" style="52" customWidth="1"/>
    <col min="2573" max="2573" width="1" style="52" customWidth="1"/>
    <col min="2574" max="2574" width="6.375" style="52" customWidth="1"/>
    <col min="2575" max="2580" width="9.125" style="52" customWidth="1"/>
    <col min="2581" max="2816" width="9" style="52"/>
    <col min="2817" max="2817" width="3.25" style="52" customWidth="1"/>
    <col min="2818" max="2818" width="8.375" style="52" customWidth="1"/>
    <col min="2819" max="2819" width="13.5" style="52" customWidth="1"/>
    <col min="2820" max="2820" width="18.125" style="52" customWidth="1"/>
    <col min="2821" max="2821" width="10.625" style="52" customWidth="1"/>
    <col min="2822" max="2822" width="5.875" style="52" customWidth="1"/>
    <col min="2823" max="2828" width="9.125" style="52" customWidth="1"/>
    <col min="2829" max="2829" width="1" style="52" customWidth="1"/>
    <col min="2830" max="2830" width="6.375" style="52" customWidth="1"/>
    <col min="2831" max="2836" width="9.125" style="52" customWidth="1"/>
    <col min="2837" max="3072" width="9" style="52"/>
    <col min="3073" max="3073" width="3.25" style="52" customWidth="1"/>
    <col min="3074" max="3074" width="8.375" style="52" customWidth="1"/>
    <col min="3075" max="3075" width="13.5" style="52" customWidth="1"/>
    <col min="3076" max="3076" width="18.125" style="52" customWidth="1"/>
    <col min="3077" max="3077" width="10.625" style="52" customWidth="1"/>
    <col min="3078" max="3078" width="5.875" style="52" customWidth="1"/>
    <col min="3079" max="3084" width="9.125" style="52" customWidth="1"/>
    <col min="3085" max="3085" width="1" style="52" customWidth="1"/>
    <col min="3086" max="3086" width="6.375" style="52" customWidth="1"/>
    <col min="3087" max="3092" width="9.125" style="52" customWidth="1"/>
    <col min="3093" max="3328" width="9" style="52"/>
    <col min="3329" max="3329" width="3.25" style="52" customWidth="1"/>
    <col min="3330" max="3330" width="8.375" style="52" customWidth="1"/>
    <col min="3331" max="3331" width="13.5" style="52" customWidth="1"/>
    <col min="3332" max="3332" width="18.125" style="52" customWidth="1"/>
    <col min="3333" max="3333" width="10.625" style="52" customWidth="1"/>
    <col min="3334" max="3334" width="5.875" style="52" customWidth="1"/>
    <col min="3335" max="3340" width="9.125" style="52" customWidth="1"/>
    <col min="3341" max="3341" width="1" style="52" customWidth="1"/>
    <col min="3342" max="3342" width="6.375" style="52" customWidth="1"/>
    <col min="3343" max="3348" width="9.125" style="52" customWidth="1"/>
    <col min="3349" max="3584" width="9" style="52"/>
    <col min="3585" max="3585" width="3.25" style="52" customWidth="1"/>
    <col min="3586" max="3586" width="8.375" style="52" customWidth="1"/>
    <col min="3587" max="3587" width="13.5" style="52" customWidth="1"/>
    <col min="3588" max="3588" width="18.125" style="52" customWidth="1"/>
    <col min="3589" max="3589" width="10.625" style="52" customWidth="1"/>
    <col min="3590" max="3590" width="5.875" style="52" customWidth="1"/>
    <col min="3591" max="3596" width="9.125" style="52" customWidth="1"/>
    <col min="3597" max="3597" width="1" style="52" customWidth="1"/>
    <col min="3598" max="3598" width="6.375" style="52" customWidth="1"/>
    <col min="3599" max="3604" width="9.125" style="52" customWidth="1"/>
    <col min="3605" max="3840" width="9" style="52"/>
    <col min="3841" max="3841" width="3.25" style="52" customWidth="1"/>
    <col min="3842" max="3842" width="8.375" style="52" customWidth="1"/>
    <col min="3843" max="3843" width="13.5" style="52" customWidth="1"/>
    <col min="3844" max="3844" width="18.125" style="52" customWidth="1"/>
    <col min="3845" max="3845" width="10.625" style="52" customWidth="1"/>
    <col min="3846" max="3846" width="5.875" style="52" customWidth="1"/>
    <col min="3847" max="3852" width="9.125" style="52" customWidth="1"/>
    <col min="3853" max="3853" width="1" style="52" customWidth="1"/>
    <col min="3854" max="3854" width="6.375" style="52" customWidth="1"/>
    <col min="3855" max="3860" width="9.125" style="52" customWidth="1"/>
    <col min="3861" max="4096" width="9" style="52"/>
    <col min="4097" max="4097" width="3.25" style="52" customWidth="1"/>
    <col min="4098" max="4098" width="8.375" style="52" customWidth="1"/>
    <col min="4099" max="4099" width="13.5" style="52" customWidth="1"/>
    <col min="4100" max="4100" width="18.125" style="52" customWidth="1"/>
    <col min="4101" max="4101" width="10.625" style="52" customWidth="1"/>
    <col min="4102" max="4102" width="5.875" style="52" customWidth="1"/>
    <col min="4103" max="4108" width="9.125" style="52" customWidth="1"/>
    <col min="4109" max="4109" width="1" style="52" customWidth="1"/>
    <col min="4110" max="4110" width="6.375" style="52" customWidth="1"/>
    <col min="4111" max="4116" width="9.125" style="52" customWidth="1"/>
    <col min="4117" max="4352" width="9" style="52"/>
    <col min="4353" max="4353" width="3.25" style="52" customWidth="1"/>
    <col min="4354" max="4354" width="8.375" style="52" customWidth="1"/>
    <col min="4355" max="4355" width="13.5" style="52" customWidth="1"/>
    <col min="4356" max="4356" width="18.125" style="52" customWidth="1"/>
    <col min="4357" max="4357" width="10.625" style="52" customWidth="1"/>
    <col min="4358" max="4358" width="5.875" style="52" customWidth="1"/>
    <col min="4359" max="4364" width="9.125" style="52" customWidth="1"/>
    <col min="4365" max="4365" width="1" style="52" customWidth="1"/>
    <col min="4366" max="4366" width="6.375" style="52" customWidth="1"/>
    <col min="4367" max="4372" width="9.125" style="52" customWidth="1"/>
    <col min="4373" max="4608" width="9" style="52"/>
    <col min="4609" max="4609" width="3.25" style="52" customWidth="1"/>
    <col min="4610" max="4610" width="8.375" style="52" customWidth="1"/>
    <col min="4611" max="4611" width="13.5" style="52" customWidth="1"/>
    <col min="4612" max="4612" width="18.125" style="52" customWidth="1"/>
    <col min="4613" max="4613" width="10.625" style="52" customWidth="1"/>
    <col min="4614" max="4614" width="5.875" style="52" customWidth="1"/>
    <col min="4615" max="4620" width="9.125" style="52" customWidth="1"/>
    <col min="4621" max="4621" width="1" style="52" customWidth="1"/>
    <col min="4622" max="4622" width="6.375" style="52" customWidth="1"/>
    <col min="4623" max="4628" width="9.125" style="52" customWidth="1"/>
    <col min="4629" max="4864" width="9" style="52"/>
    <col min="4865" max="4865" width="3.25" style="52" customWidth="1"/>
    <col min="4866" max="4866" width="8.375" style="52" customWidth="1"/>
    <col min="4867" max="4867" width="13.5" style="52" customWidth="1"/>
    <col min="4868" max="4868" width="18.125" style="52" customWidth="1"/>
    <col min="4869" max="4869" width="10.625" style="52" customWidth="1"/>
    <col min="4870" max="4870" width="5.875" style="52" customWidth="1"/>
    <col min="4871" max="4876" width="9.125" style="52" customWidth="1"/>
    <col min="4877" max="4877" width="1" style="52" customWidth="1"/>
    <col min="4878" max="4878" width="6.375" style="52" customWidth="1"/>
    <col min="4879" max="4884" width="9.125" style="52" customWidth="1"/>
    <col min="4885" max="5120" width="9" style="52"/>
    <col min="5121" max="5121" width="3.25" style="52" customWidth="1"/>
    <col min="5122" max="5122" width="8.375" style="52" customWidth="1"/>
    <col min="5123" max="5123" width="13.5" style="52" customWidth="1"/>
    <col min="5124" max="5124" width="18.125" style="52" customWidth="1"/>
    <col min="5125" max="5125" width="10.625" style="52" customWidth="1"/>
    <col min="5126" max="5126" width="5.875" style="52" customWidth="1"/>
    <col min="5127" max="5132" width="9.125" style="52" customWidth="1"/>
    <col min="5133" max="5133" width="1" style="52" customWidth="1"/>
    <col min="5134" max="5134" width="6.375" style="52" customWidth="1"/>
    <col min="5135" max="5140" width="9.125" style="52" customWidth="1"/>
    <col min="5141" max="5376" width="9" style="52"/>
    <col min="5377" max="5377" width="3.25" style="52" customWidth="1"/>
    <col min="5378" max="5378" width="8.375" style="52" customWidth="1"/>
    <col min="5379" max="5379" width="13.5" style="52" customWidth="1"/>
    <col min="5380" max="5380" width="18.125" style="52" customWidth="1"/>
    <col min="5381" max="5381" width="10.625" style="52" customWidth="1"/>
    <col min="5382" max="5382" width="5.875" style="52" customWidth="1"/>
    <col min="5383" max="5388" width="9.125" style="52" customWidth="1"/>
    <col min="5389" max="5389" width="1" style="52" customWidth="1"/>
    <col min="5390" max="5390" width="6.375" style="52" customWidth="1"/>
    <col min="5391" max="5396" width="9.125" style="52" customWidth="1"/>
    <col min="5397" max="5632" width="9" style="52"/>
    <col min="5633" max="5633" width="3.25" style="52" customWidth="1"/>
    <col min="5634" max="5634" width="8.375" style="52" customWidth="1"/>
    <col min="5635" max="5635" width="13.5" style="52" customWidth="1"/>
    <col min="5636" max="5636" width="18.125" style="52" customWidth="1"/>
    <col min="5637" max="5637" width="10.625" style="52" customWidth="1"/>
    <col min="5638" max="5638" width="5.875" style="52" customWidth="1"/>
    <col min="5639" max="5644" width="9.125" style="52" customWidth="1"/>
    <col min="5645" max="5645" width="1" style="52" customWidth="1"/>
    <col min="5646" max="5646" width="6.375" style="52" customWidth="1"/>
    <col min="5647" max="5652" width="9.125" style="52" customWidth="1"/>
    <col min="5653" max="5888" width="9" style="52"/>
    <col min="5889" max="5889" width="3.25" style="52" customWidth="1"/>
    <col min="5890" max="5890" width="8.375" style="52" customWidth="1"/>
    <col min="5891" max="5891" width="13.5" style="52" customWidth="1"/>
    <col min="5892" max="5892" width="18.125" style="52" customWidth="1"/>
    <col min="5893" max="5893" width="10.625" style="52" customWidth="1"/>
    <col min="5894" max="5894" width="5.875" style="52" customWidth="1"/>
    <col min="5895" max="5900" width="9.125" style="52" customWidth="1"/>
    <col min="5901" max="5901" width="1" style="52" customWidth="1"/>
    <col min="5902" max="5902" width="6.375" style="52" customWidth="1"/>
    <col min="5903" max="5908" width="9.125" style="52" customWidth="1"/>
    <col min="5909" max="6144" width="9" style="52"/>
    <col min="6145" max="6145" width="3.25" style="52" customWidth="1"/>
    <col min="6146" max="6146" width="8.375" style="52" customWidth="1"/>
    <col min="6147" max="6147" width="13.5" style="52" customWidth="1"/>
    <col min="6148" max="6148" width="18.125" style="52" customWidth="1"/>
    <col min="6149" max="6149" width="10.625" style="52" customWidth="1"/>
    <col min="6150" max="6150" width="5.875" style="52" customWidth="1"/>
    <col min="6151" max="6156" width="9.125" style="52" customWidth="1"/>
    <col min="6157" max="6157" width="1" style="52" customWidth="1"/>
    <col min="6158" max="6158" width="6.375" style="52" customWidth="1"/>
    <col min="6159" max="6164" width="9.125" style="52" customWidth="1"/>
    <col min="6165" max="6400" width="9" style="52"/>
    <col min="6401" max="6401" width="3.25" style="52" customWidth="1"/>
    <col min="6402" max="6402" width="8.375" style="52" customWidth="1"/>
    <col min="6403" max="6403" width="13.5" style="52" customWidth="1"/>
    <col min="6404" max="6404" width="18.125" style="52" customWidth="1"/>
    <col min="6405" max="6405" width="10.625" style="52" customWidth="1"/>
    <col min="6406" max="6406" width="5.875" style="52" customWidth="1"/>
    <col min="6407" max="6412" width="9.125" style="52" customWidth="1"/>
    <col min="6413" max="6413" width="1" style="52" customWidth="1"/>
    <col min="6414" max="6414" width="6.375" style="52" customWidth="1"/>
    <col min="6415" max="6420" width="9.125" style="52" customWidth="1"/>
    <col min="6421" max="6656" width="9" style="52"/>
    <col min="6657" max="6657" width="3.25" style="52" customWidth="1"/>
    <col min="6658" max="6658" width="8.375" style="52" customWidth="1"/>
    <col min="6659" max="6659" width="13.5" style="52" customWidth="1"/>
    <col min="6660" max="6660" width="18.125" style="52" customWidth="1"/>
    <col min="6661" max="6661" width="10.625" style="52" customWidth="1"/>
    <col min="6662" max="6662" width="5.875" style="52" customWidth="1"/>
    <col min="6663" max="6668" width="9.125" style="52" customWidth="1"/>
    <col min="6669" max="6669" width="1" style="52" customWidth="1"/>
    <col min="6670" max="6670" width="6.375" style="52" customWidth="1"/>
    <col min="6671" max="6676" width="9.125" style="52" customWidth="1"/>
    <col min="6677" max="6912" width="9" style="52"/>
    <col min="6913" max="6913" width="3.25" style="52" customWidth="1"/>
    <col min="6914" max="6914" width="8.375" style="52" customWidth="1"/>
    <col min="6915" max="6915" width="13.5" style="52" customWidth="1"/>
    <col min="6916" max="6916" width="18.125" style="52" customWidth="1"/>
    <col min="6917" max="6917" width="10.625" style="52" customWidth="1"/>
    <col min="6918" max="6918" width="5.875" style="52" customWidth="1"/>
    <col min="6919" max="6924" width="9.125" style="52" customWidth="1"/>
    <col min="6925" max="6925" width="1" style="52" customWidth="1"/>
    <col min="6926" max="6926" width="6.375" style="52" customWidth="1"/>
    <col min="6927" max="6932" width="9.125" style="52" customWidth="1"/>
    <col min="6933" max="7168" width="9" style="52"/>
    <col min="7169" max="7169" width="3.25" style="52" customWidth="1"/>
    <col min="7170" max="7170" width="8.375" style="52" customWidth="1"/>
    <col min="7171" max="7171" width="13.5" style="52" customWidth="1"/>
    <col min="7172" max="7172" width="18.125" style="52" customWidth="1"/>
    <col min="7173" max="7173" width="10.625" style="52" customWidth="1"/>
    <col min="7174" max="7174" width="5.875" style="52" customWidth="1"/>
    <col min="7175" max="7180" width="9.125" style="52" customWidth="1"/>
    <col min="7181" max="7181" width="1" style="52" customWidth="1"/>
    <col min="7182" max="7182" width="6.375" style="52" customWidth="1"/>
    <col min="7183" max="7188" width="9.125" style="52" customWidth="1"/>
    <col min="7189" max="7424" width="9" style="52"/>
    <col min="7425" max="7425" width="3.25" style="52" customWidth="1"/>
    <col min="7426" max="7426" width="8.375" style="52" customWidth="1"/>
    <col min="7427" max="7427" width="13.5" style="52" customWidth="1"/>
    <col min="7428" max="7428" width="18.125" style="52" customWidth="1"/>
    <col min="7429" max="7429" width="10.625" style="52" customWidth="1"/>
    <col min="7430" max="7430" width="5.875" style="52" customWidth="1"/>
    <col min="7431" max="7436" width="9.125" style="52" customWidth="1"/>
    <col min="7437" max="7437" width="1" style="52" customWidth="1"/>
    <col min="7438" max="7438" width="6.375" style="52" customWidth="1"/>
    <col min="7439" max="7444" width="9.125" style="52" customWidth="1"/>
    <col min="7445" max="7680" width="9" style="52"/>
    <col min="7681" max="7681" width="3.25" style="52" customWidth="1"/>
    <col min="7682" max="7682" width="8.375" style="52" customWidth="1"/>
    <col min="7683" max="7683" width="13.5" style="52" customWidth="1"/>
    <col min="7684" max="7684" width="18.125" style="52" customWidth="1"/>
    <col min="7685" max="7685" width="10.625" style="52" customWidth="1"/>
    <col min="7686" max="7686" width="5.875" style="52" customWidth="1"/>
    <col min="7687" max="7692" width="9.125" style="52" customWidth="1"/>
    <col min="7693" max="7693" width="1" style="52" customWidth="1"/>
    <col min="7694" max="7694" width="6.375" style="52" customWidth="1"/>
    <col min="7695" max="7700" width="9.125" style="52" customWidth="1"/>
    <col min="7701" max="7936" width="9" style="52"/>
    <col min="7937" max="7937" width="3.25" style="52" customWidth="1"/>
    <col min="7938" max="7938" width="8.375" style="52" customWidth="1"/>
    <col min="7939" max="7939" width="13.5" style="52" customWidth="1"/>
    <col min="7940" max="7940" width="18.125" style="52" customWidth="1"/>
    <col min="7941" max="7941" width="10.625" style="52" customWidth="1"/>
    <col min="7942" max="7942" width="5.875" style="52" customWidth="1"/>
    <col min="7943" max="7948" width="9.125" style="52" customWidth="1"/>
    <col min="7949" max="7949" width="1" style="52" customWidth="1"/>
    <col min="7950" max="7950" width="6.375" style="52" customWidth="1"/>
    <col min="7951" max="7956" width="9.125" style="52" customWidth="1"/>
    <col min="7957" max="8192" width="9" style="52"/>
    <col min="8193" max="8193" width="3.25" style="52" customWidth="1"/>
    <col min="8194" max="8194" width="8.375" style="52" customWidth="1"/>
    <col min="8195" max="8195" width="13.5" style="52" customWidth="1"/>
    <col min="8196" max="8196" width="18.125" style="52" customWidth="1"/>
    <col min="8197" max="8197" width="10.625" style="52" customWidth="1"/>
    <col min="8198" max="8198" width="5.875" style="52" customWidth="1"/>
    <col min="8199" max="8204" width="9.125" style="52" customWidth="1"/>
    <col min="8205" max="8205" width="1" style="52" customWidth="1"/>
    <col min="8206" max="8206" width="6.375" style="52" customWidth="1"/>
    <col min="8207" max="8212" width="9.125" style="52" customWidth="1"/>
    <col min="8213" max="8448" width="9" style="52"/>
    <col min="8449" max="8449" width="3.25" style="52" customWidth="1"/>
    <col min="8450" max="8450" width="8.375" style="52" customWidth="1"/>
    <col min="8451" max="8451" width="13.5" style="52" customWidth="1"/>
    <col min="8452" max="8452" width="18.125" style="52" customWidth="1"/>
    <col min="8453" max="8453" width="10.625" style="52" customWidth="1"/>
    <col min="8454" max="8454" width="5.875" style="52" customWidth="1"/>
    <col min="8455" max="8460" width="9.125" style="52" customWidth="1"/>
    <col min="8461" max="8461" width="1" style="52" customWidth="1"/>
    <col min="8462" max="8462" width="6.375" style="52" customWidth="1"/>
    <col min="8463" max="8468" width="9.125" style="52" customWidth="1"/>
    <col min="8469" max="8704" width="9" style="52"/>
    <col min="8705" max="8705" width="3.25" style="52" customWidth="1"/>
    <col min="8706" max="8706" width="8.375" style="52" customWidth="1"/>
    <col min="8707" max="8707" width="13.5" style="52" customWidth="1"/>
    <col min="8708" max="8708" width="18.125" style="52" customWidth="1"/>
    <col min="8709" max="8709" width="10.625" style="52" customWidth="1"/>
    <col min="8710" max="8710" width="5.875" style="52" customWidth="1"/>
    <col min="8711" max="8716" width="9.125" style="52" customWidth="1"/>
    <col min="8717" max="8717" width="1" style="52" customWidth="1"/>
    <col min="8718" max="8718" width="6.375" style="52" customWidth="1"/>
    <col min="8719" max="8724" width="9.125" style="52" customWidth="1"/>
    <col min="8725" max="8960" width="9" style="52"/>
    <col min="8961" max="8961" width="3.25" style="52" customWidth="1"/>
    <col min="8962" max="8962" width="8.375" style="52" customWidth="1"/>
    <col min="8963" max="8963" width="13.5" style="52" customWidth="1"/>
    <col min="8964" max="8964" width="18.125" style="52" customWidth="1"/>
    <col min="8965" max="8965" width="10.625" style="52" customWidth="1"/>
    <col min="8966" max="8966" width="5.875" style="52" customWidth="1"/>
    <col min="8967" max="8972" width="9.125" style="52" customWidth="1"/>
    <col min="8973" max="8973" width="1" style="52" customWidth="1"/>
    <col min="8974" max="8974" width="6.375" style="52" customWidth="1"/>
    <col min="8975" max="8980" width="9.125" style="52" customWidth="1"/>
    <col min="8981" max="9216" width="9" style="52"/>
    <col min="9217" max="9217" width="3.25" style="52" customWidth="1"/>
    <col min="9218" max="9218" width="8.375" style="52" customWidth="1"/>
    <col min="9219" max="9219" width="13.5" style="52" customWidth="1"/>
    <col min="9220" max="9220" width="18.125" style="52" customWidth="1"/>
    <col min="9221" max="9221" width="10.625" style="52" customWidth="1"/>
    <col min="9222" max="9222" width="5.875" style="52" customWidth="1"/>
    <col min="9223" max="9228" width="9.125" style="52" customWidth="1"/>
    <col min="9229" max="9229" width="1" style="52" customWidth="1"/>
    <col min="9230" max="9230" width="6.375" style="52" customWidth="1"/>
    <col min="9231" max="9236" width="9.125" style="52" customWidth="1"/>
    <col min="9237" max="9472" width="9" style="52"/>
    <col min="9473" max="9473" width="3.25" style="52" customWidth="1"/>
    <col min="9474" max="9474" width="8.375" style="52" customWidth="1"/>
    <col min="9475" max="9475" width="13.5" style="52" customWidth="1"/>
    <col min="9476" max="9476" width="18.125" style="52" customWidth="1"/>
    <col min="9477" max="9477" width="10.625" style="52" customWidth="1"/>
    <col min="9478" max="9478" width="5.875" style="52" customWidth="1"/>
    <col min="9479" max="9484" width="9.125" style="52" customWidth="1"/>
    <col min="9485" max="9485" width="1" style="52" customWidth="1"/>
    <col min="9486" max="9486" width="6.375" style="52" customWidth="1"/>
    <col min="9487" max="9492" width="9.125" style="52" customWidth="1"/>
    <col min="9493" max="9728" width="9" style="52"/>
    <col min="9729" max="9729" width="3.25" style="52" customWidth="1"/>
    <col min="9730" max="9730" width="8.375" style="52" customWidth="1"/>
    <col min="9731" max="9731" width="13.5" style="52" customWidth="1"/>
    <col min="9732" max="9732" width="18.125" style="52" customWidth="1"/>
    <col min="9733" max="9733" width="10.625" style="52" customWidth="1"/>
    <col min="9734" max="9734" width="5.875" style="52" customWidth="1"/>
    <col min="9735" max="9740" width="9.125" style="52" customWidth="1"/>
    <col min="9741" max="9741" width="1" style="52" customWidth="1"/>
    <col min="9742" max="9742" width="6.375" style="52" customWidth="1"/>
    <col min="9743" max="9748" width="9.125" style="52" customWidth="1"/>
    <col min="9749" max="9984" width="9" style="52"/>
    <col min="9985" max="9985" width="3.25" style="52" customWidth="1"/>
    <col min="9986" max="9986" width="8.375" style="52" customWidth="1"/>
    <col min="9987" max="9987" width="13.5" style="52" customWidth="1"/>
    <col min="9988" max="9988" width="18.125" style="52" customWidth="1"/>
    <col min="9989" max="9989" width="10.625" style="52" customWidth="1"/>
    <col min="9990" max="9990" width="5.875" style="52" customWidth="1"/>
    <col min="9991" max="9996" width="9.125" style="52" customWidth="1"/>
    <col min="9997" max="9997" width="1" style="52" customWidth="1"/>
    <col min="9998" max="9998" width="6.375" style="52" customWidth="1"/>
    <col min="9999" max="10004" width="9.125" style="52" customWidth="1"/>
    <col min="10005" max="10240" width="9" style="52"/>
    <col min="10241" max="10241" width="3.25" style="52" customWidth="1"/>
    <col min="10242" max="10242" width="8.375" style="52" customWidth="1"/>
    <col min="10243" max="10243" width="13.5" style="52" customWidth="1"/>
    <col min="10244" max="10244" width="18.125" style="52" customWidth="1"/>
    <col min="10245" max="10245" width="10.625" style="52" customWidth="1"/>
    <col min="10246" max="10246" width="5.875" style="52" customWidth="1"/>
    <col min="10247" max="10252" width="9.125" style="52" customWidth="1"/>
    <col min="10253" max="10253" width="1" style="52" customWidth="1"/>
    <col min="10254" max="10254" width="6.375" style="52" customWidth="1"/>
    <col min="10255" max="10260" width="9.125" style="52" customWidth="1"/>
    <col min="10261" max="10496" width="9" style="52"/>
    <col min="10497" max="10497" width="3.25" style="52" customWidth="1"/>
    <col min="10498" max="10498" width="8.375" style="52" customWidth="1"/>
    <col min="10499" max="10499" width="13.5" style="52" customWidth="1"/>
    <col min="10500" max="10500" width="18.125" style="52" customWidth="1"/>
    <col min="10501" max="10501" width="10.625" style="52" customWidth="1"/>
    <col min="10502" max="10502" width="5.875" style="52" customWidth="1"/>
    <col min="10503" max="10508" width="9.125" style="52" customWidth="1"/>
    <col min="10509" max="10509" width="1" style="52" customWidth="1"/>
    <col min="10510" max="10510" width="6.375" style="52" customWidth="1"/>
    <col min="10511" max="10516" width="9.125" style="52" customWidth="1"/>
    <col min="10517" max="10752" width="9" style="52"/>
    <col min="10753" max="10753" width="3.25" style="52" customWidth="1"/>
    <col min="10754" max="10754" width="8.375" style="52" customWidth="1"/>
    <col min="10755" max="10755" width="13.5" style="52" customWidth="1"/>
    <col min="10756" max="10756" width="18.125" style="52" customWidth="1"/>
    <col min="10757" max="10757" width="10.625" style="52" customWidth="1"/>
    <col min="10758" max="10758" width="5.875" style="52" customWidth="1"/>
    <col min="10759" max="10764" width="9.125" style="52" customWidth="1"/>
    <col min="10765" max="10765" width="1" style="52" customWidth="1"/>
    <col min="10766" max="10766" width="6.375" style="52" customWidth="1"/>
    <col min="10767" max="10772" width="9.125" style="52" customWidth="1"/>
    <col min="10773" max="11008" width="9" style="52"/>
    <col min="11009" max="11009" width="3.25" style="52" customWidth="1"/>
    <col min="11010" max="11010" width="8.375" style="52" customWidth="1"/>
    <col min="11011" max="11011" width="13.5" style="52" customWidth="1"/>
    <col min="11012" max="11012" width="18.125" style="52" customWidth="1"/>
    <col min="11013" max="11013" width="10.625" style="52" customWidth="1"/>
    <col min="11014" max="11014" width="5.875" style="52" customWidth="1"/>
    <col min="11015" max="11020" width="9.125" style="52" customWidth="1"/>
    <col min="11021" max="11021" width="1" style="52" customWidth="1"/>
    <col min="11022" max="11022" width="6.375" style="52" customWidth="1"/>
    <col min="11023" max="11028" width="9.125" style="52" customWidth="1"/>
    <col min="11029" max="11264" width="9" style="52"/>
    <col min="11265" max="11265" width="3.25" style="52" customWidth="1"/>
    <col min="11266" max="11266" width="8.375" style="52" customWidth="1"/>
    <col min="11267" max="11267" width="13.5" style="52" customWidth="1"/>
    <col min="11268" max="11268" width="18.125" style="52" customWidth="1"/>
    <col min="11269" max="11269" width="10.625" style="52" customWidth="1"/>
    <col min="11270" max="11270" width="5.875" style="52" customWidth="1"/>
    <col min="11271" max="11276" width="9.125" style="52" customWidth="1"/>
    <col min="11277" max="11277" width="1" style="52" customWidth="1"/>
    <col min="11278" max="11278" width="6.375" style="52" customWidth="1"/>
    <col min="11279" max="11284" width="9.125" style="52" customWidth="1"/>
    <col min="11285" max="11520" width="9" style="52"/>
    <col min="11521" max="11521" width="3.25" style="52" customWidth="1"/>
    <col min="11522" max="11522" width="8.375" style="52" customWidth="1"/>
    <col min="11523" max="11523" width="13.5" style="52" customWidth="1"/>
    <col min="11524" max="11524" width="18.125" style="52" customWidth="1"/>
    <col min="11525" max="11525" width="10.625" style="52" customWidth="1"/>
    <col min="11526" max="11526" width="5.875" style="52" customWidth="1"/>
    <col min="11527" max="11532" width="9.125" style="52" customWidth="1"/>
    <col min="11533" max="11533" width="1" style="52" customWidth="1"/>
    <col min="11534" max="11534" width="6.375" style="52" customWidth="1"/>
    <col min="11535" max="11540" width="9.125" style="52" customWidth="1"/>
    <col min="11541" max="11776" width="9" style="52"/>
    <col min="11777" max="11777" width="3.25" style="52" customWidth="1"/>
    <col min="11778" max="11778" width="8.375" style="52" customWidth="1"/>
    <col min="11779" max="11779" width="13.5" style="52" customWidth="1"/>
    <col min="11780" max="11780" width="18.125" style="52" customWidth="1"/>
    <col min="11781" max="11781" width="10.625" style="52" customWidth="1"/>
    <col min="11782" max="11782" width="5.875" style="52" customWidth="1"/>
    <col min="11783" max="11788" width="9.125" style="52" customWidth="1"/>
    <col min="11789" max="11789" width="1" style="52" customWidth="1"/>
    <col min="11790" max="11790" width="6.375" style="52" customWidth="1"/>
    <col min="11791" max="11796" width="9.125" style="52" customWidth="1"/>
    <col min="11797" max="12032" width="9" style="52"/>
    <col min="12033" max="12033" width="3.25" style="52" customWidth="1"/>
    <col min="12034" max="12034" width="8.375" style="52" customWidth="1"/>
    <col min="12035" max="12035" width="13.5" style="52" customWidth="1"/>
    <col min="12036" max="12036" width="18.125" style="52" customWidth="1"/>
    <col min="12037" max="12037" width="10.625" style="52" customWidth="1"/>
    <col min="12038" max="12038" width="5.875" style="52" customWidth="1"/>
    <col min="12039" max="12044" width="9.125" style="52" customWidth="1"/>
    <col min="12045" max="12045" width="1" style="52" customWidth="1"/>
    <col min="12046" max="12046" width="6.375" style="52" customWidth="1"/>
    <col min="12047" max="12052" width="9.125" style="52" customWidth="1"/>
    <col min="12053" max="12288" width="9" style="52"/>
    <col min="12289" max="12289" width="3.25" style="52" customWidth="1"/>
    <col min="12290" max="12290" width="8.375" style="52" customWidth="1"/>
    <col min="12291" max="12291" width="13.5" style="52" customWidth="1"/>
    <col min="12292" max="12292" width="18.125" style="52" customWidth="1"/>
    <col min="12293" max="12293" width="10.625" style="52" customWidth="1"/>
    <col min="12294" max="12294" width="5.875" style="52" customWidth="1"/>
    <col min="12295" max="12300" width="9.125" style="52" customWidth="1"/>
    <col min="12301" max="12301" width="1" style="52" customWidth="1"/>
    <col min="12302" max="12302" width="6.375" style="52" customWidth="1"/>
    <col min="12303" max="12308" width="9.125" style="52" customWidth="1"/>
    <col min="12309" max="12544" width="9" style="52"/>
    <col min="12545" max="12545" width="3.25" style="52" customWidth="1"/>
    <col min="12546" max="12546" width="8.375" style="52" customWidth="1"/>
    <col min="12547" max="12547" width="13.5" style="52" customWidth="1"/>
    <col min="12548" max="12548" width="18.125" style="52" customWidth="1"/>
    <col min="12549" max="12549" width="10.625" style="52" customWidth="1"/>
    <col min="12550" max="12550" width="5.875" style="52" customWidth="1"/>
    <col min="12551" max="12556" width="9.125" style="52" customWidth="1"/>
    <col min="12557" max="12557" width="1" style="52" customWidth="1"/>
    <col min="12558" max="12558" width="6.375" style="52" customWidth="1"/>
    <col min="12559" max="12564" width="9.125" style="52" customWidth="1"/>
    <col min="12565" max="12800" width="9" style="52"/>
    <col min="12801" max="12801" width="3.25" style="52" customWidth="1"/>
    <col min="12802" max="12802" width="8.375" style="52" customWidth="1"/>
    <col min="12803" max="12803" width="13.5" style="52" customWidth="1"/>
    <col min="12804" max="12804" width="18.125" style="52" customWidth="1"/>
    <col min="12805" max="12805" width="10.625" style="52" customWidth="1"/>
    <col min="12806" max="12806" width="5.875" style="52" customWidth="1"/>
    <col min="12807" max="12812" width="9.125" style="52" customWidth="1"/>
    <col min="12813" max="12813" width="1" style="52" customWidth="1"/>
    <col min="12814" max="12814" width="6.375" style="52" customWidth="1"/>
    <col min="12815" max="12820" width="9.125" style="52" customWidth="1"/>
    <col min="12821" max="13056" width="9" style="52"/>
    <col min="13057" max="13057" width="3.25" style="52" customWidth="1"/>
    <col min="13058" max="13058" width="8.375" style="52" customWidth="1"/>
    <col min="13059" max="13059" width="13.5" style="52" customWidth="1"/>
    <col min="13060" max="13060" width="18.125" style="52" customWidth="1"/>
    <col min="13061" max="13061" width="10.625" style="52" customWidth="1"/>
    <col min="13062" max="13062" width="5.875" style="52" customWidth="1"/>
    <col min="13063" max="13068" width="9.125" style="52" customWidth="1"/>
    <col min="13069" max="13069" width="1" style="52" customWidth="1"/>
    <col min="13070" max="13070" width="6.375" style="52" customWidth="1"/>
    <col min="13071" max="13076" width="9.125" style="52" customWidth="1"/>
    <col min="13077" max="13312" width="9" style="52"/>
    <col min="13313" max="13313" width="3.25" style="52" customWidth="1"/>
    <col min="13314" max="13314" width="8.375" style="52" customWidth="1"/>
    <col min="13315" max="13315" width="13.5" style="52" customWidth="1"/>
    <col min="13316" max="13316" width="18.125" style="52" customWidth="1"/>
    <col min="13317" max="13317" width="10.625" style="52" customWidth="1"/>
    <col min="13318" max="13318" width="5.875" style="52" customWidth="1"/>
    <col min="13319" max="13324" width="9.125" style="52" customWidth="1"/>
    <col min="13325" max="13325" width="1" style="52" customWidth="1"/>
    <col min="13326" max="13326" width="6.375" style="52" customWidth="1"/>
    <col min="13327" max="13332" width="9.125" style="52" customWidth="1"/>
    <col min="13333" max="13568" width="9" style="52"/>
    <col min="13569" max="13569" width="3.25" style="52" customWidth="1"/>
    <col min="13570" max="13570" width="8.375" style="52" customWidth="1"/>
    <col min="13571" max="13571" width="13.5" style="52" customWidth="1"/>
    <col min="13572" max="13572" width="18.125" style="52" customWidth="1"/>
    <col min="13573" max="13573" width="10.625" style="52" customWidth="1"/>
    <col min="13574" max="13574" width="5.875" style="52" customWidth="1"/>
    <col min="13575" max="13580" width="9.125" style="52" customWidth="1"/>
    <col min="13581" max="13581" width="1" style="52" customWidth="1"/>
    <col min="13582" max="13582" width="6.375" style="52" customWidth="1"/>
    <col min="13583" max="13588" width="9.125" style="52" customWidth="1"/>
    <col min="13589" max="13824" width="9" style="52"/>
    <col min="13825" max="13825" width="3.25" style="52" customWidth="1"/>
    <col min="13826" max="13826" width="8.375" style="52" customWidth="1"/>
    <col min="13827" max="13827" width="13.5" style="52" customWidth="1"/>
    <col min="13828" max="13828" width="18.125" style="52" customWidth="1"/>
    <col min="13829" max="13829" width="10.625" style="52" customWidth="1"/>
    <col min="13830" max="13830" width="5.875" style="52" customWidth="1"/>
    <col min="13831" max="13836" width="9.125" style="52" customWidth="1"/>
    <col min="13837" max="13837" width="1" style="52" customWidth="1"/>
    <col min="13838" max="13838" width="6.375" style="52" customWidth="1"/>
    <col min="13839" max="13844" width="9.125" style="52" customWidth="1"/>
    <col min="13845" max="14080" width="9" style="52"/>
    <col min="14081" max="14081" width="3.25" style="52" customWidth="1"/>
    <col min="14082" max="14082" width="8.375" style="52" customWidth="1"/>
    <col min="14083" max="14083" width="13.5" style="52" customWidth="1"/>
    <col min="14084" max="14084" width="18.125" style="52" customWidth="1"/>
    <col min="14085" max="14085" width="10.625" style="52" customWidth="1"/>
    <col min="14086" max="14086" width="5.875" style="52" customWidth="1"/>
    <col min="14087" max="14092" width="9.125" style="52" customWidth="1"/>
    <col min="14093" max="14093" width="1" style="52" customWidth="1"/>
    <col min="14094" max="14094" width="6.375" style="52" customWidth="1"/>
    <col min="14095" max="14100" width="9.125" style="52" customWidth="1"/>
    <col min="14101" max="14336" width="9" style="52"/>
    <col min="14337" max="14337" width="3.25" style="52" customWidth="1"/>
    <col min="14338" max="14338" width="8.375" style="52" customWidth="1"/>
    <col min="14339" max="14339" width="13.5" style="52" customWidth="1"/>
    <col min="14340" max="14340" width="18.125" style="52" customWidth="1"/>
    <col min="14341" max="14341" width="10.625" style="52" customWidth="1"/>
    <col min="14342" max="14342" width="5.875" style="52" customWidth="1"/>
    <col min="14343" max="14348" width="9.125" style="52" customWidth="1"/>
    <col min="14349" max="14349" width="1" style="52" customWidth="1"/>
    <col min="14350" max="14350" width="6.375" style="52" customWidth="1"/>
    <col min="14351" max="14356" width="9.125" style="52" customWidth="1"/>
    <col min="14357" max="14592" width="9" style="52"/>
    <col min="14593" max="14593" width="3.25" style="52" customWidth="1"/>
    <col min="14594" max="14594" width="8.375" style="52" customWidth="1"/>
    <col min="14595" max="14595" width="13.5" style="52" customWidth="1"/>
    <col min="14596" max="14596" width="18.125" style="52" customWidth="1"/>
    <col min="14597" max="14597" width="10.625" style="52" customWidth="1"/>
    <col min="14598" max="14598" width="5.875" style="52" customWidth="1"/>
    <col min="14599" max="14604" width="9.125" style="52" customWidth="1"/>
    <col min="14605" max="14605" width="1" style="52" customWidth="1"/>
    <col min="14606" max="14606" width="6.375" style="52" customWidth="1"/>
    <col min="14607" max="14612" width="9.125" style="52" customWidth="1"/>
    <col min="14613" max="14848" width="9" style="52"/>
    <col min="14849" max="14849" width="3.25" style="52" customWidth="1"/>
    <col min="14850" max="14850" width="8.375" style="52" customWidth="1"/>
    <col min="14851" max="14851" width="13.5" style="52" customWidth="1"/>
    <col min="14852" max="14852" width="18.125" style="52" customWidth="1"/>
    <col min="14853" max="14853" width="10.625" style="52" customWidth="1"/>
    <col min="14854" max="14854" width="5.875" style="52" customWidth="1"/>
    <col min="14855" max="14860" width="9.125" style="52" customWidth="1"/>
    <col min="14861" max="14861" width="1" style="52" customWidth="1"/>
    <col min="14862" max="14862" width="6.375" style="52" customWidth="1"/>
    <col min="14863" max="14868" width="9.125" style="52" customWidth="1"/>
    <col min="14869" max="15104" width="9" style="52"/>
    <col min="15105" max="15105" width="3.25" style="52" customWidth="1"/>
    <col min="15106" max="15106" width="8.375" style="52" customWidth="1"/>
    <col min="15107" max="15107" width="13.5" style="52" customWidth="1"/>
    <col min="15108" max="15108" width="18.125" style="52" customWidth="1"/>
    <col min="15109" max="15109" width="10.625" style="52" customWidth="1"/>
    <col min="15110" max="15110" width="5.875" style="52" customWidth="1"/>
    <col min="15111" max="15116" width="9.125" style="52" customWidth="1"/>
    <col min="15117" max="15117" width="1" style="52" customWidth="1"/>
    <col min="15118" max="15118" width="6.375" style="52" customWidth="1"/>
    <col min="15119" max="15124" width="9.125" style="52" customWidth="1"/>
    <col min="15125" max="15360" width="9" style="52"/>
    <col min="15361" max="15361" width="3.25" style="52" customWidth="1"/>
    <col min="15362" max="15362" width="8.375" style="52" customWidth="1"/>
    <col min="15363" max="15363" width="13.5" style="52" customWidth="1"/>
    <col min="15364" max="15364" width="18.125" style="52" customWidth="1"/>
    <col min="15365" max="15365" width="10.625" style="52" customWidth="1"/>
    <col min="15366" max="15366" width="5.875" style="52" customWidth="1"/>
    <col min="15367" max="15372" width="9.125" style="52" customWidth="1"/>
    <col min="15373" max="15373" width="1" style="52" customWidth="1"/>
    <col min="15374" max="15374" width="6.375" style="52" customWidth="1"/>
    <col min="15375" max="15380" width="9.125" style="52" customWidth="1"/>
    <col min="15381" max="15616" width="9" style="52"/>
    <col min="15617" max="15617" width="3.25" style="52" customWidth="1"/>
    <col min="15618" max="15618" width="8.375" style="52" customWidth="1"/>
    <col min="15619" max="15619" width="13.5" style="52" customWidth="1"/>
    <col min="15620" max="15620" width="18.125" style="52" customWidth="1"/>
    <col min="15621" max="15621" width="10.625" style="52" customWidth="1"/>
    <col min="15622" max="15622" width="5.875" style="52" customWidth="1"/>
    <col min="15623" max="15628" width="9.125" style="52" customWidth="1"/>
    <col min="15629" max="15629" width="1" style="52" customWidth="1"/>
    <col min="15630" max="15630" width="6.375" style="52" customWidth="1"/>
    <col min="15631" max="15636" width="9.125" style="52" customWidth="1"/>
    <col min="15637" max="15872" width="9" style="52"/>
    <col min="15873" max="15873" width="3.25" style="52" customWidth="1"/>
    <col min="15874" max="15874" width="8.375" style="52" customWidth="1"/>
    <col min="15875" max="15875" width="13.5" style="52" customWidth="1"/>
    <col min="15876" max="15876" width="18.125" style="52" customWidth="1"/>
    <col min="15877" max="15877" width="10.625" style="52" customWidth="1"/>
    <col min="15878" max="15878" width="5.875" style="52" customWidth="1"/>
    <col min="15879" max="15884" width="9.125" style="52" customWidth="1"/>
    <col min="15885" max="15885" width="1" style="52" customWidth="1"/>
    <col min="15886" max="15886" width="6.375" style="52" customWidth="1"/>
    <col min="15887" max="15892" width="9.125" style="52" customWidth="1"/>
    <col min="15893" max="16128" width="9" style="52"/>
    <col min="16129" max="16129" width="3.25" style="52" customWidth="1"/>
    <col min="16130" max="16130" width="8.375" style="52" customWidth="1"/>
    <col min="16131" max="16131" width="13.5" style="52" customWidth="1"/>
    <col min="16132" max="16132" width="18.125" style="52" customWidth="1"/>
    <col min="16133" max="16133" width="10.625" style="52" customWidth="1"/>
    <col min="16134" max="16134" width="5.875" style="52" customWidth="1"/>
    <col min="16135" max="16140" width="9.125" style="52" customWidth="1"/>
    <col min="16141" max="16141" width="1" style="52" customWidth="1"/>
    <col min="16142" max="16142" width="6.375" style="52" customWidth="1"/>
    <col min="16143" max="16148" width="9.125" style="52" customWidth="1"/>
    <col min="16149" max="16384" width="9" style="52"/>
  </cols>
  <sheetData>
    <row r="2" spans="2:20" ht="34.5" customHeight="1"/>
    <row r="3" spans="2:20" ht="14.25" customHeight="1">
      <c r="B3" s="2"/>
      <c r="C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6" customFormat="1" ht="14.25" customHeight="1">
      <c r="B4" s="57"/>
      <c r="C4" s="58" t="s">
        <v>70</v>
      </c>
      <c r="D4" s="59" t="s">
        <v>116</v>
      </c>
      <c r="E4" s="60" t="s">
        <v>72</v>
      </c>
      <c r="F4" s="58" t="s">
        <v>20</v>
      </c>
      <c r="G4" s="58" t="s">
        <v>73</v>
      </c>
      <c r="H4" s="58" t="s">
        <v>74</v>
      </c>
      <c r="I4" s="58" t="s">
        <v>75</v>
      </c>
      <c r="J4" s="58" t="s">
        <v>76</v>
      </c>
      <c r="K4" s="58" t="s">
        <v>77</v>
      </c>
      <c r="L4" s="58" t="s">
        <v>78</v>
      </c>
      <c r="M4" s="58"/>
      <c r="N4" s="61" t="s">
        <v>9</v>
      </c>
      <c r="O4" s="61" t="s">
        <v>79</v>
      </c>
      <c r="P4" s="61" t="s">
        <v>80</v>
      </c>
      <c r="Q4" s="61" t="s">
        <v>81</v>
      </c>
      <c r="R4" s="61" t="s">
        <v>82</v>
      </c>
      <c r="S4" s="61" t="s">
        <v>117</v>
      </c>
      <c r="T4" s="58"/>
    </row>
    <row r="5" spans="2:20" s="56" customFormat="1" ht="13.5" customHeight="1" outlineLevel="1" thickBot="1">
      <c r="B5" s="62" t="s">
        <v>83</v>
      </c>
      <c r="C5" s="166"/>
      <c r="D5" s="231"/>
      <c r="E5" s="167"/>
      <c r="F5" s="168"/>
      <c r="G5" s="169">
        <v>42120</v>
      </c>
      <c r="H5" s="170">
        <v>42162</v>
      </c>
      <c r="I5" s="170">
        <v>42190</v>
      </c>
      <c r="J5" s="170">
        <v>42218</v>
      </c>
      <c r="K5" s="170">
        <v>42260</v>
      </c>
      <c r="L5" s="170"/>
      <c r="M5" s="166"/>
      <c r="N5" s="166"/>
      <c r="O5" s="170">
        <v>42295</v>
      </c>
      <c r="P5" s="170">
        <v>42302</v>
      </c>
      <c r="Q5" s="170">
        <v>42351</v>
      </c>
      <c r="R5" s="170">
        <v>42035</v>
      </c>
      <c r="S5" s="170">
        <v>42049</v>
      </c>
      <c r="T5" s="166"/>
    </row>
    <row r="6" spans="2:20" outlineLevel="1">
      <c r="B6" s="63">
        <v>1</v>
      </c>
      <c r="C6" s="64" t="s">
        <v>34</v>
      </c>
      <c r="D6" s="281" t="s">
        <v>246</v>
      </c>
      <c r="E6" s="66">
        <f t="shared" ref="E6:E69" si="0">SUM(F6:T6)</f>
        <v>1</v>
      </c>
      <c r="F6" s="67"/>
      <c r="G6" s="68"/>
      <c r="H6" s="67"/>
      <c r="I6" s="67"/>
      <c r="J6" s="67"/>
      <c r="K6" s="69"/>
      <c r="L6" s="67"/>
      <c r="M6" s="70"/>
      <c r="N6" s="70"/>
      <c r="O6" s="70"/>
      <c r="P6" s="70"/>
      <c r="Q6" s="70"/>
      <c r="R6" s="67"/>
      <c r="S6" s="70">
        <v>1</v>
      </c>
      <c r="T6" s="67"/>
    </row>
    <row r="7" spans="2:20" ht="13.5" customHeight="1" outlineLevel="1">
      <c r="B7" s="71"/>
      <c r="C7" s="72"/>
      <c r="D7" s="73"/>
      <c r="E7" s="74">
        <f t="shared" si="0"/>
        <v>0</v>
      </c>
      <c r="F7" s="75"/>
      <c r="G7" s="76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2:20" outlineLevel="1">
      <c r="B8" s="77"/>
      <c r="C8" s="78" t="s">
        <v>84</v>
      </c>
      <c r="D8" s="65"/>
      <c r="E8" s="74">
        <f t="shared" si="0"/>
        <v>0</v>
      </c>
      <c r="F8" s="79"/>
      <c r="G8" s="80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1"/>
    </row>
    <row r="9" spans="2:20" outlineLevel="1">
      <c r="B9" s="82"/>
      <c r="C9" s="83">
        <f>SUM(COUNTIF(F6:T6,"不戦敗"))</f>
        <v>0</v>
      </c>
      <c r="D9" s="84"/>
      <c r="E9" s="74">
        <f t="shared" si="0"/>
        <v>0</v>
      </c>
      <c r="F9" s="85"/>
      <c r="G9" s="86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2:20" outlineLevel="1">
      <c r="B10" s="77"/>
      <c r="C10" s="87"/>
      <c r="D10" s="73"/>
      <c r="E10" s="74">
        <f t="shared" si="0"/>
        <v>0</v>
      </c>
      <c r="F10" s="79"/>
      <c r="G10" s="88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8"/>
    </row>
    <row r="11" spans="2:20" outlineLevel="1">
      <c r="B11" s="77"/>
      <c r="C11" s="89"/>
      <c r="D11" s="65"/>
      <c r="E11" s="74">
        <f t="shared" si="0"/>
        <v>0</v>
      </c>
      <c r="F11" s="90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2:20" outlineLevel="1">
      <c r="B12" s="77"/>
      <c r="C12" s="89"/>
      <c r="D12" s="65"/>
      <c r="E12" s="74">
        <f t="shared" si="0"/>
        <v>0</v>
      </c>
      <c r="F12" s="90"/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2:20" outlineLevel="1">
      <c r="B13" s="77"/>
      <c r="C13" s="89"/>
      <c r="D13" s="65"/>
      <c r="E13" s="74">
        <f t="shared" si="0"/>
        <v>0</v>
      </c>
      <c r="F13" s="90"/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2:20" outlineLevel="1">
      <c r="B14" s="77"/>
      <c r="C14" s="89"/>
      <c r="D14" s="65"/>
      <c r="E14" s="74">
        <f t="shared" si="0"/>
        <v>0</v>
      </c>
      <c r="F14" s="90"/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</row>
    <row r="15" spans="2:20" outlineLevel="1">
      <c r="B15" s="77"/>
      <c r="C15" s="89"/>
      <c r="D15" s="65"/>
      <c r="E15" s="74">
        <f t="shared" si="0"/>
        <v>0</v>
      </c>
      <c r="F15" s="90"/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2:20" outlineLevel="1">
      <c r="B16" s="77"/>
      <c r="C16" s="89"/>
      <c r="D16" s="65"/>
      <c r="E16" s="74">
        <f t="shared" si="0"/>
        <v>0</v>
      </c>
      <c r="F16" s="90"/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2:20" outlineLevel="1">
      <c r="B17" s="77"/>
      <c r="C17" s="89"/>
      <c r="D17" s="65"/>
      <c r="E17" s="74">
        <f t="shared" si="0"/>
        <v>0</v>
      </c>
      <c r="F17" s="90"/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2:20" outlineLevel="1">
      <c r="B18" s="77"/>
      <c r="C18" s="89"/>
      <c r="D18" s="65"/>
      <c r="E18" s="74">
        <f t="shared" si="0"/>
        <v>0</v>
      </c>
      <c r="F18" s="90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2:20" outlineLevel="1">
      <c r="B19" s="77"/>
      <c r="C19" s="89"/>
      <c r="D19" s="65"/>
      <c r="E19" s="74">
        <f t="shared" si="0"/>
        <v>0</v>
      </c>
      <c r="F19" s="90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2:20" outlineLevel="1">
      <c r="B20" s="77"/>
      <c r="C20" s="89"/>
      <c r="D20" s="73"/>
      <c r="E20" s="74">
        <f t="shared" si="0"/>
        <v>0</v>
      </c>
      <c r="F20" s="90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2:20" outlineLevel="1">
      <c r="B21" s="77"/>
      <c r="C21" s="89"/>
      <c r="D21" s="65"/>
      <c r="E21" s="74">
        <f t="shared" si="0"/>
        <v>0</v>
      </c>
      <c r="F21" s="90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2:20" outlineLevel="1">
      <c r="B22" s="77"/>
      <c r="C22" s="89"/>
      <c r="D22" s="65"/>
      <c r="E22" s="74">
        <f t="shared" si="0"/>
        <v>0</v>
      </c>
      <c r="F22" s="90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2:20" outlineLevel="1">
      <c r="B23" s="77"/>
      <c r="C23" s="89"/>
      <c r="D23" s="65"/>
      <c r="E23" s="74">
        <f t="shared" si="0"/>
        <v>0</v>
      </c>
      <c r="F23" s="90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2:20" outlineLevel="1">
      <c r="B24" s="77"/>
      <c r="C24" s="89"/>
      <c r="D24" s="65"/>
      <c r="E24" s="74">
        <f t="shared" si="0"/>
        <v>0</v>
      </c>
      <c r="F24" s="90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2:20" ht="14.25" outlineLevel="1" thickBot="1">
      <c r="B25" s="82"/>
      <c r="C25" s="92"/>
      <c r="D25" s="282"/>
      <c r="E25" s="93">
        <f t="shared" si="0"/>
        <v>0</v>
      </c>
      <c r="F25" s="85"/>
      <c r="G25" s="86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2:20" outlineLevel="1">
      <c r="B26" s="94">
        <v>2</v>
      </c>
      <c r="C26" s="64" t="s">
        <v>85</v>
      </c>
      <c r="D26" s="281"/>
      <c r="E26" s="95">
        <f t="shared" si="0"/>
        <v>0</v>
      </c>
      <c r="F26" s="96"/>
      <c r="G26" s="97"/>
      <c r="H26" s="96"/>
      <c r="I26" s="96"/>
      <c r="J26" s="96"/>
      <c r="K26" s="96"/>
      <c r="L26" s="96"/>
      <c r="M26" s="70"/>
      <c r="N26" s="96"/>
      <c r="O26" s="96"/>
      <c r="P26" s="96"/>
      <c r="Q26" s="96"/>
      <c r="R26" s="96"/>
      <c r="S26" s="70"/>
      <c r="T26" s="88"/>
    </row>
    <row r="27" spans="2:20" outlineLevel="1">
      <c r="B27" s="98"/>
      <c r="C27" s="72"/>
      <c r="D27" s="65"/>
      <c r="E27" s="74">
        <f t="shared" si="0"/>
        <v>0</v>
      </c>
      <c r="F27" s="90"/>
      <c r="G27" s="99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2:20" outlineLevel="1">
      <c r="B28" s="77"/>
      <c r="C28" s="100" t="s">
        <v>84</v>
      </c>
      <c r="D28" s="65"/>
      <c r="E28" s="74">
        <f t="shared" si="0"/>
        <v>0</v>
      </c>
      <c r="F28" s="90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2:20" outlineLevel="1">
      <c r="B29" s="77"/>
      <c r="C29" s="101">
        <f>SUM(COUNTIF(F26:T26,"不戦敗"))</f>
        <v>0</v>
      </c>
      <c r="D29" s="65"/>
      <c r="E29" s="74">
        <f t="shared" si="0"/>
        <v>0</v>
      </c>
      <c r="F29" s="90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2:20" outlineLevel="1">
      <c r="B30" s="77"/>
      <c r="C30" s="89"/>
      <c r="D30" s="65"/>
      <c r="E30" s="74">
        <f t="shared" si="0"/>
        <v>0</v>
      </c>
      <c r="F30" s="90"/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2:20" outlineLevel="1">
      <c r="B31" s="77"/>
      <c r="C31" s="89"/>
      <c r="D31" s="65"/>
      <c r="E31" s="74">
        <f t="shared" si="0"/>
        <v>0</v>
      </c>
      <c r="F31" s="90"/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2:20" outlineLevel="1">
      <c r="B32" s="77"/>
      <c r="C32" s="89"/>
      <c r="D32" s="65"/>
      <c r="E32" s="74">
        <f t="shared" si="0"/>
        <v>0</v>
      </c>
      <c r="F32" s="90"/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2:20" outlineLevel="1">
      <c r="B33" s="77"/>
      <c r="C33" s="89"/>
      <c r="D33" s="65"/>
      <c r="E33" s="74">
        <f t="shared" si="0"/>
        <v>0</v>
      </c>
      <c r="F33" s="90"/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</row>
    <row r="34" spans="2:20" outlineLevel="1">
      <c r="B34" s="77"/>
      <c r="C34" s="89"/>
      <c r="D34" s="65"/>
      <c r="E34" s="74">
        <f t="shared" si="0"/>
        <v>0</v>
      </c>
      <c r="F34" s="90"/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</row>
    <row r="35" spans="2:20" outlineLevel="1">
      <c r="B35" s="77"/>
      <c r="C35" s="89"/>
      <c r="D35" s="65"/>
      <c r="E35" s="74">
        <f t="shared" si="0"/>
        <v>0</v>
      </c>
      <c r="F35" s="90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</row>
    <row r="36" spans="2:20" outlineLevel="1">
      <c r="B36" s="77"/>
      <c r="C36" s="89"/>
      <c r="D36" s="65"/>
      <c r="E36" s="74">
        <f t="shared" si="0"/>
        <v>0</v>
      </c>
      <c r="F36" s="90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</row>
    <row r="37" spans="2:20" outlineLevel="1">
      <c r="B37" s="77"/>
      <c r="C37" s="89"/>
      <c r="D37" s="65"/>
      <c r="E37" s="74">
        <f t="shared" si="0"/>
        <v>0</v>
      </c>
      <c r="F37" s="90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</row>
    <row r="38" spans="2:20" outlineLevel="1">
      <c r="B38" s="77"/>
      <c r="C38" s="89"/>
      <c r="D38" s="73"/>
      <c r="E38" s="74">
        <f t="shared" si="0"/>
        <v>0</v>
      </c>
      <c r="F38" s="90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2:20" outlineLevel="1">
      <c r="B39" s="77"/>
      <c r="C39" s="89"/>
      <c r="D39" s="73"/>
      <c r="E39" s="74">
        <f t="shared" si="0"/>
        <v>0</v>
      </c>
      <c r="F39" s="90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</row>
    <row r="40" spans="2:20" outlineLevel="1">
      <c r="B40" s="77"/>
      <c r="C40" s="89"/>
      <c r="D40" s="65"/>
      <c r="E40" s="74">
        <f t="shared" si="0"/>
        <v>0</v>
      </c>
      <c r="F40" s="90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</row>
    <row r="41" spans="2:20" ht="14.25" outlineLevel="1" thickBot="1">
      <c r="B41" s="82"/>
      <c r="C41" s="92"/>
      <c r="D41" s="279"/>
      <c r="E41" s="102">
        <f t="shared" si="0"/>
        <v>0</v>
      </c>
      <c r="F41" s="85"/>
      <c r="G41" s="86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2:20" outlineLevel="1">
      <c r="B42" s="94">
        <v>3</v>
      </c>
      <c r="C42" s="64" t="s">
        <v>86</v>
      </c>
      <c r="D42" s="278"/>
      <c r="E42" s="66">
        <f t="shared" si="0"/>
        <v>0</v>
      </c>
      <c r="F42" s="96"/>
      <c r="G42" s="104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2:20" outlineLevel="1">
      <c r="B43" s="105"/>
      <c r="C43" s="72"/>
      <c r="D43" s="65"/>
      <c r="E43" s="74">
        <f t="shared" si="0"/>
        <v>0</v>
      </c>
      <c r="F43" s="90"/>
      <c r="G43" s="106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2:20" outlineLevel="1">
      <c r="B44" s="82"/>
      <c r="C44" s="100" t="s">
        <v>84</v>
      </c>
      <c r="D44" s="84"/>
      <c r="E44" s="102">
        <f t="shared" si="0"/>
        <v>0</v>
      </c>
      <c r="F44" s="85"/>
      <c r="G44" s="86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</row>
    <row r="45" spans="2:20" outlineLevel="1">
      <c r="B45" s="82"/>
      <c r="C45" s="83">
        <f>SUM(COUNTIF(F42:T42,"不戦敗"))</f>
        <v>0</v>
      </c>
      <c r="D45" s="107"/>
      <c r="E45" s="102">
        <f t="shared" si="0"/>
        <v>0</v>
      </c>
      <c r="F45" s="85"/>
      <c r="G45" s="86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8"/>
    </row>
    <row r="46" spans="2:20" outlineLevel="1">
      <c r="B46" s="82"/>
      <c r="C46" s="92"/>
      <c r="D46" s="84"/>
      <c r="E46" s="102">
        <f t="shared" si="0"/>
        <v>0</v>
      </c>
      <c r="F46" s="85"/>
      <c r="G46" s="86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</row>
    <row r="47" spans="2:20" outlineLevel="1">
      <c r="B47" s="82"/>
      <c r="C47" s="92"/>
      <c r="D47" s="84"/>
      <c r="E47" s="102">
        <f t="shared" si="0"/>
        <v>0</v>
      </c>
      <c r="F47" s="85"/>
      <c r="G47" s="86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</row>
    <row r="48" spans="2:20" outlineLevel="1">
      <c r="B48" s="82"/>
      <c r="C48" s="92"/>
      <c r="D48" s="84"/>
      <c r="E48" s="102">
        <f t="shared" si="0"/>
        <v>0</v>
      </c>
      <c r="F48" s="85"/>
      <c r="G48" s="86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2:20" outlineLevel="1">
      <c r="B49" s="82"/>
      <c r="C49" s="92"/>
      <c r="D49" s="84"/>
      <c r="E49" s="102">
        <f t="shared" si="0"/>
        <v>0</v>
      </c>
      <c r="F49" s="85"/>
      <c r="G49" s="86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</row>
    <row r="50" spans="2:20" outlineLevel="1">
      <c r="B50" s="82"/>
      <c r="C50" s="92"/>
      <c r="D50" s="84"/>
      <c r="E50" s="102">
        <f t="shared" si="0"/>
        <v>0</v>
      </c>
      <c r="F50" s="85"/>
      <c r="G50" s="86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</row>
    <row r="51" spans="2:20" outlineLevel="1">
      <c r="B51" s="82"/>
      <c r="C51" s="92"/>
      <c r="D51" s="103"/>
      <c r="E51" s="102">
        <f t="shared" si="0"/>
        <v>0</v>
      </c>
      <c r="F51" s="85"/>
      <c r="G51" s="86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  <row r="52" spans="2:20" outlineLevel="1">
      <c r="B52" s="82"/>
      <c r="C52" s="92"/>
      <c r="D52" s="84"/>
      <c r="E52" s="102">
        <f t="shared" si="0"/>
        <v>0</v>
      </c>
      <c r="F52" s="85"/>
      <c r="G52" s="86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</row>
    <row r="53" spans="2:20" outlineLevel="1">
      <c r="B53" s="82"/>
      <c r="C53" s="92"/>
      <c r="D53" s="84"/>
      <c r="E53" s="102">
        <f t="shared" si="0"/>
        <v>0</v>
      </c>
      <c r="F53" s="85"/>
      <c r="G53" s="86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</row>
    <row r="54" spans="2:20" outlineLevel="1">
      <c r="B54" s="82"/>
      <c r="C54" s="92"/>
      <c r="D54" s="84"/>
      <c r="E54" s="102">
        <f t="shared" si="0"/>
        <v>0</v>
      </c>
      <c r="F54" s="85"/>
      <c r="G54" s="86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2:20" outlineLevel="1">
      <c r="B55" s="82"/>
      <c r="C55" s="108"/>
      <c r="D55" s="84"/>
      <c r="E55" s="102">
        <f t="shared" si="0"/>
        <v>0</v>
      </c>
      <c r="F55" s="85"/>
      <c r="G55" s="86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2:20" ht="14.25" outlineLevel="1" thickBot="1">
      <c r="B56" s="82"/>
      <c r="C56" s="92"/>
      <c r="D56" s="279"/>
      <c r="E56" s="102">
        <f t="shared" si="0"/>
        <v>0</v>
      </c>
      <c r="F56" s="85"/>
      <c r="G56" s="86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2:20" outlineLevel="1">
      <c r="B57" s="94">
        <v>4</v>
      </c>
      <c r="C57" s="64" t="s">
        <v>87</v>
      </c>
      <c r="D57" s="280"/>
      <c r="E57" s="66">
        <f t="shared" si="0"/>
        <v>0</v>
      </c>
      <c r="F57" s="96"/>
      <c r="G57" s="97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2:20" outlineLevel="1">
      <c r="B58" s="98"/>
      <c r="C58" s="72"/>
      <c r="D58" s="84"/>
      <c r="E58" s="102">
        <f t="shared" si="0"/>
        <v>0</v>
      </c>
      <c r="F58" s="85"/>
      <c r="G58" s="99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2:20" outlineLevel="1">
      <c r="B59" s="82"/>
      <c r="C59" s="100" t="s">
        <v>84</v>
      </c>
      <c r="D59" s="84"/>
      <c r="E59" s="102">
        <f t="shared" si="0"/>
        <v>0</v>
      </c>
      <c r="F59" s="85"/>
      <c r="G59" s="86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2:20" outlineLevel="1">
      <c r="B60" s="82"/>
      <c r="C60" s="83">
        <f>SUM(COUNTIF(F57:T57,"不戦敗"))</f>
        <v>0</v>
      </c>
      <c r="D60" s="109"/>
      <c r="E60" s="102">
        <f t="shared" si="0"/>
        <v>0</v>
      </c>
      <c r="F60" s="85"/>
      <c r="G60" s="86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2:20" outlineLevel="1">
      <c r="B61" s="82"/>
      <c r="C61" s="92"/>
      <c r="D61" s="84"/>
      <c r="E61" s="102">
        <f t="shared" si="0"/>
        <v>0</v>
      </c>
      <c r="F61" s="85"/>
      <c r="G61" s="86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8"/>
    </row>
    <row r="62" spans="2:20" outlineLevel="1">
      <c r="B62" s="82"/>
      <c r="C62" s="92"/>
      <c r="D62" s="110"/>
      <c r="E62" s="102">
        <f t="shared" si="0"/>
        <v>0</v>
      </c>
      <c r="F62" s="85"/>
      <c r="G62" s="86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2:20" outlineLevel="1">
      <c r="B63" s="82"/>
      <c r="C63" s="92"/>
      <c r="D63" s="84"/>
      <c r="E63" s="102">
        <f t="shared" si="0"/>
        <v>0</v>
      </c>
      <c r="F63" s="85"/>
      <c r="G63" s="86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2:20" outlineLevel="1">
      <c r="B64" s="82"/>
      <c r="C64" s="92"/>
      <c r="D64" s="84"/>
      <c r="E64" s="102">
        <f t="shared" si="0"/>
        <v>0</v>
      </c>
      <c r="F64" s="85"/>
      <c r="G64" s="86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2:20" outlineLevel="1">
      <c r="B65" s="82"/>
      <c r="C65" s="92"/>
      <c r="D65" s="109"/>
      <c r="E65" s="102">
        <f t="shared" si="0"/>
        <v>0</v>
      </c>
      <c r="F65" s="85"/>
      <c r="G65" s="86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2:20" outlineLevel="1">
      <c r="B66" s="82"/>
      <c r="C66" s="92"/>
      <c r="D66" s="109"/>
      <c r="E66" s="102">
        <f t="shared" si="0"/>
        <v>0</v>
      </c>
      <c r="F66" s="85"/>
      <c r="G66" s="86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2:20" outlineLevel="1">
      <c r="B67" s="82"/>
      <c r="C67" s="92"/>
      <c r="D67" s="84"/>
      <c r="E67" s="102">
        <f t="shared" si="0"/>
        <v>0</v>
      </c>
      <c r="F67" s="85"/>
      <c r="G67" s="86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2:20" outlineLevel="1">
      <c r="B68" s="82"/>
      <c r="C68" s="92"/>
      <c r="D68" s="84"/>
      <c r="E68" s="102">
        <f t="shared" si="0"/>
        <v>0</v>
      </c>
      <c r="F68" s="85"/>
      <c r="G68" s="86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2:20" outlineLevel="1">
      <c r="B69" s="82"/>
      <c r="C69" s="92"/>
      <c r="D69" s="84"/>
      <c r="E69" s="102">
        <f t="shared" si="0"/>
        <v>0</v>
      </c>
      <c r="F69" s="85"/>
      <c r="G69" s="86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2:20" outlineLevel="1">
      <c r="B70" s="82"/>
      <c r="C70" s="92"/>
      <c r="D70" s="84"/>
      <c r="E70" s="102">
        <f t="shared" ref="E70:E101" si="1">SUM(F70:T70)</f>
        <v>0</v>
      </c>
      <c r="F70" s="85"/>
      <c r="G70" s="86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2:20" outlineLevel="1">
      <c r="B71" s="82"/>
      <c r="C71" s="92"/>
      <c r="D71" s="84"/>
      <c r="E71" s="102">
        <f t="shared" si="1"/>
        <v>0</v>
      </c>
      <c r="F71" s="85"/>
      <c r="G71" s="86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2:20" outlineLevel="1">
      <c r="B72" s="82"/>
      <c r="C72" s="92"/>
      <c r="D72" s="84"/>
      <c r="E72" s="102">
        <f t="shared" si="1"/>
        <v>0</v>
      </c>
      <c r="F72" s="85"/>
      <c r="G72" s="8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2:20" outlineLevel="1">
      <c r="B73" s="82"/>
      <c r="C73" s="89"/>
      <c r="D73" s="109"/>
      <c r="E73" s="102">
        <f t="shared" si="1"/>
        <v>0</v>
      </c>
      <c r="F73" s="85"/>
      <c r="G73" s="86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2:20" outlineLevel="1">
      <c r="B74" s="82"/>
      <c r="C74" s="92"/>
      <c r="D74" s="84"/>
      <c r="E74" s="102">
        <f t="shared" si="1"/>
        <v>0</v>
      </c>
      <c r="F74" s="85"/>
      <c r="G74" s="86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2:20" outlineLevel="1">
      <c r="B75" s="82"/>
      <c r="C75" s="92"/>
      <c r="D75" s="84"/>
      <c r="E75" s="102">
        <f t="shared" si="1"/>
        <v>0</v>
      </c>
      <c r="F75" s="85"/>
      <c r="G75" s="86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2:20" ht="14.25" outlineLevel="1" thickBot="1">
      <c r="B76" s="82"/>
      <c r="C76" s="92"/>
      <c r="D76" s="111"/>
      <c r="E76" s="102">
        <f t="shared" si="1"/>
        <v>0</v>
      </c>
      <c r="F76" s="112"/>
      <c r="G76" s="86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2:20" outlineLevel="1">
      <c r="B77" s="94">
        <v>5</v>
      </c>
      <c r="C77" s="64" t="s">
        <v>32</v>
      </c>
      <c r="D77" s="165">
        <v>40</v>
      </c>
      <c r="E77" s="66">
        <f t="shared" si="1"/>
        <v>1</v>
      </c>
      <c r="F77" s="96"/>
      <c r="G77" s="113"/>
      <c r="H77" s="96">
        <v>1</v>
      </c>
      <c r="I77" s="96"/>
      <c r="J77" s="96"/>
      <c r="K77" s="70"/>
      <c r="L77" s="70"/>
      <c r="M77" s="96"/>
      <c r="N77" s="70"/>
      <c r="O77" s="96"/>
      <c r="P77" s="96"/>
      <c r="Q77" s="96"/>
      <c r="R77" s="96"/>
      <c r="S77" s="96"/>
      <c r="T77" s="88"/>
    </row>
    <row r="78" spans="2:20" outlineLevel="1">
      <c r="B78" s="98"/>
      <c r="C78" s="72"/>
      <c r="D78" s="65"/>
      <c r="E78" s="102">
        <f t="shared" si="1"/>
        <v>0</v>
      </c>
      <c r="F78" s="85"/>
      <c r="G78" s="86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2:20" outlineLevel="1">
      <c r="B79" s="82"/>
      <c r="C79" s="100" t="s">
        <v>84</v>
      </c>
      <c r="D79" s="84"/>
      <c r="E79" s="102">
        <f t="shared" si="1"/>
        <v>0</v>
      </c>
      <c r="F79" s="85"/>
      <c r="G79" s="86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2:20" outlineLevel="1">
      <c r="B80" s="82"/>
      <c r="C80" s="83">
        <f>SUM(COUNTIF(F77:T77,"不戦敗"))</f>
        <v>0</v>
      </c>
      <c r="D80" s="84"/>
      <c r="E80" s="102">
        <f t="shared" si="1"/>
        <v>0</v>
      </c>
      <c r="F80" s="85"/>
      <c r="G80" s="86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2:20" outlineLevel="1">
      <c r="B81" s="82"/>
      <c r="C81" s="108"/>
      <c r="D81" s="65"/>
      <c r="E81" s="102">
        <f t="shared" si="1"/>
        <v>0</v>
      </c>
      <c r="F81" s="85"/>
      <c r="G81" s="86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2:20" outlineLevel="1">
      <c r="B82" s="82"/>
      <c r="C82" s="92"/>
      <c r="D82" s="84"/>
      <c r="E82" s="102">
        <f t="shared" si="1"/>
        <v>0</v>
      </c>
      <c r="F82" s="85"/>
      <c r="G82" s="86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2:20" outlineLevel="1">
      <c r="B83" s="82"/>
      <c r="C83" s="92"/>
      <c r="D83" s="84"/>
      <c r="E83" s="102">
        <f t="shared" si="1"/>
        <v>0</v>
      </c>
      <c r="F83" s="85"/>
      <c r="G83" s="86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2:20" outlineLevel="1">
      <c r="B84" s="82"/>
      <c r="C84" s="92"/>
      <c r="D84" s="84"/>
      <c r="E84" s="102">
        <f t="shared" si="1"/>
        <v>0</v>
      </c>
      <c r="F84" s="85"/>
      <c r="G84" s="86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2:20" outlineLevel="1">
      <c r="B85" s="82"/>
      <c r="C85" s="92"/>
      <c r="D85" s="84"/>
      <c r="E85" s="102">
        <f t="shared" si="1"/>
        <v>0</v>
      </c>
      <c r="F85" s="85"/>
      <c r="G85" s="86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2:20" outlineLevel="1">
      <c r="B86" s="82"/>
      <c r="C86" s="92"/>
      <c r="D86" s="84"/>
      <c r="E86" s="102">
        <f t="shared" si="1"/>
        <v>0</v>
      </c>
      <c r="F86" s="85"/>
      <c r="G86" s="86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2:20" outlineLevel="1">
      <c r="B87" s="82"/>
      <c r="C87" s="92"/>
      <c r="D87" s="84"/>
      <c r="E87" s="102">
        <f t="shared" si="1"/>
        <v>0</v>
      </c>
      <c r="F87" s="85"/>
      <c r="G87" s="86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2:20" outlineLevel="1">
      <c r="B88" s="82"/>
      <c r="C88" s="92"/>
      <c r="D88" s="84"/>
      <c r="E88" s="102">
        <f t="shared" si="1"/>
        <v>0</v>
      </c>
      <c r="F88" s="85"/>
      <c r="G88" s="86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2:20" ht="14.25" outlineLevel="1" thickBot="1">
      <c r="B89" s="82"/>
      <c r="C89" s="92"/>
      <c r="D89" s="279"/>
      <c r="E89" s="102">
        <f t="shared" si="1"/>
        <v>0</v>
      </c>
      <c r="F89" s="85"/>
      <c r="G89" s="86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</row>
    <row r="90" spans="2:20" outlineLevel="1">
      <c r="B90" s="94">
        <v>6</v>
      </c>
      <c r="C90" s="64" t="s">
        <v>36</v>
      </c>
      <c r="D90" s="281" t="s">
        <v>205</v>
      </c>
      <c r="E90" s="66">
        <f t="shared" si="1"/>
        <v>1</v>
      </c>
      <c r="F90" s="96"/>
      <c r="G90" s="114"/>
      <c r="H90" s="69"/>
      <c r="I90" s="69"/>
      <c r="J90" s="69"/>
      <c r="K90" s="69"/>
      <c r="L90" s="69"/>
      <c r="M90" s="69"/>
      <c r="N90" s="69"/>
      <c r="O90" s="69">
        <v>1</v>
      </c>
      <c r="P90" s="69"/>
      <c r="Q90" s="69"/>
      <c r="R90" s="69"/>
      <c r="S90" s="69"/>
      <c r="T90" s="88"/>
    </row>
    <row r="91" spans="2:20" outlineLevel="1">
      <c r="B91" s="98"/>
      <c r="C91" s="72"/>
      <c r="D91" s="115"/>
      <c r="E91" s="102">
        <f t="shared" si="1"/>
        <v>0</v>
      </c>
      <c r="F91" s="90"/>
      <c r="G91" s="116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90"/>
    </row>
    <row r="92" spans="2:20" outlineLevel="1">
      <c r="B92" s="77"/>
      <c r="C92" s="100" t="s">
        <v>84</v>
      </c>
      <c r="D92" s="115"/>
      <c r="E92" s="102">
        <f t="shared" si="1"/>
        <v>0</v>
      </c>
      <c r="F92" s="90"/>
      <c r="G92" s="116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90"/>
    </row>
    <row r="93" spans="2:20" outlineLevel="1">
      <c r="B93" s="82"/>
      <c r="C93" s="83">
        <f>SUM(COUNTIF(F90:T90,"不戦敗"))</f>
        <v>0</v>
      </c>
      <c r="D93" s="115"/>
      <c r="E93" s="102">
        <f t="shared" si="1"/>
        <v>0</v>
      </c>
      <c r="F93" s="85"/>
      <c r="G93" s="118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85"/>
    </row>
    <row r="94" spans="2:20" outlineLevel="1">
      <c r="B94" s="77"/>
      <c r="C94" s="89"/>
      <c r="D94" s="120"/>
      <c r="E94" s="102">
        <f t="shared" si="1"/>
        <v>0</v>
      </c>
      <c r="F94" s="90"/>
      <c r="G94" s="116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90"/>
    </row>
    <row r="95" spans="2:20" outlineLevel="1">
      <c r="B95" s="82"/>
      <c r="C95" s="92"/>
      <c r="D95" s="84"/>
      <c r="E95" s="102">
        <f t="shared" si="1"/>
        <v>0</v>
      </c>
      <c r="F95" s="85"/>
      <c r="G95" s="118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85"/>
    </row>
    <row r="96" spans="2:20" outlineLevel="1">
      <c r="B96" s="77"/>
      <c r="C96" s="89"/>
      <c r="D96" s="65"/>
      <c r="E96" s="102">
        <f t="shared" si="1"/>
        <v>0</v>
      </c>
      <c r="F96" s="90"/>
      <c r="G96" s="116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90"/>
    </row>
    <row r="97" spans="2:20" outlineLevel="1">
      <c r="B97" s="82"/>
      <c r="C97" s="92"/>
      <c r="D97" s="84"/>
      <c r="E97" s="102">
        <f t="shared" si="1"/>
        <v>0</v>
      </c>
      <c r="F97" s="85"/>
      <c r="G97" s="118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85"/>
    </row>
    <row r="98" spans="2:20" outlineLevel="1">
      <c r="B98" s="77"/>
      <c r="C98" s="89"/>
      <c r="D98" s="65"/>
      <c r="E98" s="102">
        <f t="shared" si="1"/>
        <v>0</v>
      </c>
      <c r="F98" s="90"/>
      <c r="G98" s="116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90"/>
    </row>
    <row r="99" spans="2:20" outlineLevel="1">
      <c r="B99" s="82"/>
      <c r="C99" s="92"/>
      <c r="D99" s="84"/>
      <c r="E99" s="102">
        <f t="shared" si="1"/>
        <v>0</v>
      </c>
      <c r="F99" s="85"/>
      <c r="G99" s="118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85"/>
    </row>
    <row r="100" spans="2:20" outlineLevel="1">
      <c r="B100" s="82"/>
      <c r="C100" s="92"/>
      <c r="D100" s="84"/>
      <c r="E100" s="102">
        <f t="shared" si="1"/>
        <v>0</v>
      </c>
      <c r="F100" s="85"/>
      <c r="G100" s="118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85"/>
    </row>
    <row r="101" spans="2:20" outlineLevel="1">
      <c r="B101" s="82"/>
      <c r="C101" s="92"/>
      <c r="D101" s="84"/>
      <c r="E101" s="102">
        <f t="shared" si="1"/>
        <v>0</v>
      </c>
      <c r="F101" s="85"/>
      <c r="G101" s="118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85"/>
    </row>
    <row r="102" spans="2:20" ht="14.25" outlineLevel="1" thickBot="1">
      <c r="B102" s="121"/>
      <c r="C102" s="122"/>
      <c r="D102" s="123"/>
      <c r="E102" s="102">
        <f>SUM(F102:T102)</f>
        <v>0</v>
      </c>
      <c r="F102" s="124"/>
      <c r="G102" s="125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4"/>
    </row>
    <row r="103" spans="2:20" outlineLevel="1">
      <c r="B103" s="127">
        <v>7</v>
      </c>
      <c r="C103" s="128" t="s">
        <v>88</v>
      </c>
      <c r="D103" s="129" t="s">
        <v>223</v>
      </c>
      <c r="E103" s="66">
        <f>SUM(F103:T103)</f>
        <v>1</v>
      </c>
      <c r="F103" s="130"/>
      <c r="G103" s="131"/>
      <c r="H103" s="132"/>
      <c r="I103" s="132"/>
      <c r="J103" s="132"/>
      <c r="K103" s="132">
        <v>1</v>
      </c>
      <c r="L103" s="69"/>
      <c r="M103" s="69"/>
      <c r="N103" s="132"/>
      <c r="O103" s="132"/>
      <c r="P103" s="132"/>
      <c r="Q103" s="132"/>
      <c r="R103" s="132"/>
      <c r="S103" s="69"/>
      <c r="T103" s="88"/>
    </row>
    <row r="104" spans="2:20" outlineLevel="1">
      <c r="B104" s="98"/>
      <c r="C104" s="72"/>
      <c r="D104" s="65" t="s">
        <v>224</v>
      </c>
      <c r="E104" s="102">
        <f t="shared" ref="E104:E132" si="2">SUM(F104:T104)</f>
        <v>1</v>
      </c>
      <c r="F104" s="90"/>
      <c r="G104" s="133"/>
      <c r="H104" s="117"/>
      <c r="I104" s="117"/>
      <c r="J104" s="117"/>
      <c r="K104" s="117">
        <v>1</v>
      </c>
      <c r="L104" s="117"/>
      <c r="M104" s="117"/>
      <c r="N104" s="117"/>
      <c r="O104" s="117"/>
      <c r="P104" s="117"/>
      <c r="Q104" s="117"/>
      <c r="R104" s="117"/>
      <c r="S104" s="117"/>
      <c r="T104" s="90"/>
    </row>
    <row r="105" spans="2:20" outlineLevel="1">
      <c r="B105" s="77"/>
      <c r="C105" s="100" t="s">
        <v>84</v>
      </c>
      <c r="D105" s="73"/>
      <c r="E105" s="102">
        <f t="shared" si="2"/>
        <v>0</v>
      </c>
      <c r="F105" s="90"/>
      <c r="G105" s="116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90"/>
    </row>
    <row r="106" spans="2:20" outlineLevel="1">
      <c r="B106" s="77"/>
      <c r="C106" s="101">
        <f>SUM(COUNTIF(F103:T103,"不戦敗"))</f>
        <v>0</v>
      </c>
      <c r="D106" s="65"/>
      <c r="E106" s="102">
        <f t="shared" si="2"/>
        <v>0</v>
      </c>
      <c r="F106" s="90"/>
      <c r="G106" s="116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90"/>
    </row>
    <row r="107" spans="2:20" outlineLevel="1">
      <c r="B107" s="77"/>
      <c r="C107" s="89"/>
      <c r="D107" s="65"/>
      <c r="E107" s="102">
        <f t="shared" si="2"/>
        <v>0</v>
      </c>
      <c r="F107" s="90"/>
      <c r="G107" s="116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90"/>
    </row>
    <row r="108" spans="2:20" outlineLevel="1">
      <c r="B108" s="77"/>
      <c r="C108" s="89"/>
      <c r="D108" s="65"/>
      <c r="E108" s="102">
        <f t="shared" si="2"/>
        <v>0</v>
      </c>
      <c r="F108" s="90"/>
      <c r="G108" s="116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90"/>
    </row>
    <row r="109" spans="2:20" outlineLevel="1">
      <c r="B109" s="77"/>
      <c r="C109" s="89"/>
      <c r="D109" s="65"/>
      <c r="E109" s="102">
        <f t="shared" si="2"/>
        <v>0</v>
      </c>
      <c r="F109" s="90"/>
      <c r="G109" s="116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90"/>
    </row>
    <row r="110" spans="2:20" outlineLevel="1">
      <c r="B110" s="77"/>
      <c r="C110" s="89"/>
      <c r="D110" s="65"/>
      <c r="E110" s="102">
        <f t="shared" si="2"/>
        <v>0</v>
      </c>
      <c r="F110" s="90"/>
      <c r="G110" s="116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90"/>
    </row>
    <row r="111" spans="2:20" outlineLevel="1">
      <c r="B111" s="77"/>
      <c r="C111" s="89"/>
      <c r="D111" s="65"/>
      <c r="E111" s="102">
        <f t="shared" si="2"/>
        <v>0</v>
      </c>
      <c r="F111" s="90"/>
      <c r="G111" s="116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90"/>
    </row>
    <row r="112" spans="2:20" outlineLevel="1">
      <c r="B112" s="77"/>
      <c r="C112" s="89"/>
      <c r="D112" s="65"/>
      <c r="E112" s="102">
        <f>SUM(F112:T112)</f>
        <v>0</v>
      </c>
      <c r="F112" s="90"/>
      <c r="G112" s="116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90"/>
    </row>
    <row r="113" spans="2:20" outlineLevel="1">
      <c r="B113" s="77"/>
      <c r="C113" s="89"/>
      <c r="D113" s="65"/>
      <c r="E113" s="102">
        <f>SUM(F113:T113)</f>
        <v>0</v>
      </c>
      <c r="F113" s="90"/>
      <c r="G113" s="116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90"/>
    </row>
    <row r="114" spans="2:20" ht="14.25" outlineLevel="1" thickBot="1">
      <c r="B114" s="82"/>
      <c r="C114" s="92"/>
      <c r="D114" s="279"/>
      <c r="E114" s="102">
        <f t="shared" si="2"/>
        <v>0</v>
      </c>
      <c r="F114" s="85"/>
      <c r="G114" s="118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85"/>
    </row>
    <row r="115" spans="2:20" outlineLevel="1">
      <c r="B115" s="94">
        <v>8</v>
      </c>
      <c r="C115" s="64" t="s">
        <v>89</v>
      </c>
      <c r="D115" s="281"/>
      <c r="E115" s="66">
        <f t="shared" si="2"/>
        <v>0</v>
      </c>
      <c r="F115" s="96"/>
      <c r="G115" s="114"/>
      <c r="H115" s="134"/>
      <c r="I115" s="69"/>
      <c r="J115" s="69"/>
      <c r="K115" s="69"/>
      <c r="L115" s="69"/>
      <c r="M115" s="69"/>
      <c r="N115" s="69"/>
      <c r="O115" s="69"/>
      <c r="P115" s="69"/>
      <c r="Q115" s="69"/>
      <c r="R115" s="134"/>
      <c r="S115" s="69"/>
      <c r="T115" s="96"/>
    </row>
    <row r="116" spans="2:20" outlineLevel="1">
      <c r="B116" s="98"/>
      <c r="C116" s="72"/>
      <c r="D116" s="135"/>
      <c r="E116" s="102">
        <f t="shared" si="2"/>
        <v>0</v>
      </c>
      <c r="F116" s="90"/>
      <c r="G116" s="116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90"/>
    </row>
    <row r="117" spans="2:20" outlineLevel="1">
      <c r="B117" s="77"/>
      <c r="C117" s="100" t="s">
        <v>84</v>
      </c>
      <c r="D117" s="73"/>
      <c r="E117" s="102">
        <f t="shared" si="2"/>
        <v>0</v>
      </c>
      <c r="F117" s="90"/>
      <c r="G117" s="116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90"/>
    </row>
    <row r="118" spans="2:20" outlineLevel="1">
      <c r="B118" s="77"/>
      <c r="C118" s="101">
        <f>SUM(COUNTIF(F115:T115,"不戦敗"))</f>
        <v>0</v>
      </c>
      <c r="D118" s="73"/>
      <c r="E118" s="102">
        <f t="shared" si="2"/>
        <v>0</v>
      </c>
      <c r="F118" s="90"/>
      <c r="G118" s="116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88"/>
    </row>
    <row r="119" spans="2:20" outlineLevel="1">
      <c r="B119" s="77"/>
      <c r="C119" s="89"/>
      <c r="D119" s="65"/>
      <c r="E119" s="102">
        <f t="shared" si="2"/>
        <v>0</v>
      </c>
      <c r="F119" s="90"/>
      <c r="G119" s="116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90"/>
    </row>
    <row r="120" spans="2:20" outlineLevel="1">
      <c r="B120" s="77"/>
      <c r="C120" s="89"/>
      <c r="D120" s="73"/>
      <c r="E120" s="102">
        <f t="shared" si="2"/>
        <v>0</v>
      </c>
      <c r="F120" s="90"/>
      <c r="G120" s="116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90"/>
    </row>
    <row r="121" spans="2:20" outlineLevel="1">
      <c r="B121" s="77"/>
      <c r="C121" s="89"/>
      <c r="D121" s="73"/>
      <c r="E121" s="102">
        <f t="shared" si="2"/>
        <v>0</v>
      </c>
      <c r="F121" s="90"/>
      <c r="G121" s="116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90"/>
    </row>
    <row r="122" spans="2:20" outlineLevel="1">
      <c r="B122" s="77"/>
      <c r="C122" s="89"/>
      <c r="D122" s="73"/>
      <c r="E122" s="102">
        <f t="shared" si="2"/>
        <v>0</v>
      </c>
      <c r="F122" s="90"/>
      <c r="G122" s="116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90"/>
    </row>
    <row r="123" spans="2:20" ht="14.25" outlineLevel="1" thickBot="1">
      <c r="B123" s="121"/>
      <c r="C123" s="122"/>
      <c r="D123" s="123"/>
      <c r="E123" s="93">
        <f t="shared" si="2"/>
        <v>0</v>
      </c>
      <c r="F123" s="124"/>
      <c r="G123" s="125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4"/>
    </row>
    <row r="124" spans="2:20" outlineLevel="1">
      <c r="B124" s="94">
        <v>9</v>
      </c>
      <c r="C124" s="64" t="s">
        <v>37</v>
      </c>
      <c r="D124" s="65" t="s">
        <v>118</v>
      </c>
      <c r="E124" s="66">
        <f t="shared" si="2"/>
        <v>1</v>
      </c>
      <c r="F124" s="96"/>
      <c r="G124" s="114">
        <v>1</v>
      </c>
      <c r="H124" s="134"/>
      <c r="I124" s="69"/>
      <c r="J124" s="69"/>
      <c r="K124" s="69"/>
      <c r="L124" s="69"/>
      <c r="M124" s="69"/>
      <c r="N124" s="69"/>
      <c r="O124" s="69"/>
      <c r="P124" s="69"/>
      <c r="Q124" s="69"/>
      <c r="R124" s="134"/>
      <c r="S124" s="69"/>
      <c r="T124" s="96"/>
    </row>
    <row r="125" spans="2:20" outlineLevel="1">
      <c r="B125" s="98"/>
      <c r="C125" s="72"/>
      <c r="D125" s="155" t="s">
        <v>126</v>
      </c>
      <c r="E125" s="102">
        <f t="shared" si="2"/>
        <v>1</v>
      </c>
      <c r="F125" s="90"/>
      <c r="G125" s="116"/>
      <c r="H125" s="117">
        <v>1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90"/>
    </row>
    <row r="126" spans="2:20" outlineLevel="1">
      <c r="B126" s="77"/>
      <c r="C126" s="100" t="s">
        <v>222</v>
      </c>
      <c r="D126" s="73"/>
      <c r="E126" s="102">
        <f t="shared" si="2"/>
        <v>0</v>
      </c>
      <c r="F126" s="90"/>
      <c r="G126" s="116"/>
      <c r="H126" s="116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90"/>
    </row>
    <row r="127" spans="2:20" outlineLevel="1">
      <c r="B127" s="77"/>
      <c r="C127" s="101">
        <f>SUM(COUNTIF(F124:T124,"不戦敗"))</f>
        <v>0</v>
      </c>
      <c r="D127" s="73"/>
      <c r="E127" s="102">
        <f t="shared" si="2"/>
        <v>0</v>
      </c>
      <c r="F127" s="90"/>
      <c r="G127" s="116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88"/>
    </row>
    <row r="128" spans="2:20" outlineLevel="1">
      <c r="B128" s="77"/>
      <c r="C128" s="89"/>
      <c r="D128" s="65"/>
      <c r="E128" s="102">
        <f t="shared" si="2"/>
        <v>0</v>
      </c>
      <c r="F128" s="90"/>
      <c r="G128" s="116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90"/>
    </row>
    <row r="129" spans="2:20" outlineLevel="1">
      <c r="B129" s="77"/>
      <c r="C129" s="89"/>
      <c r="D129" s="73"/>
      <c r="E129" s="102">
        <f t="shared" si="2"/>
        <v>0</v>
      </c>
      <c r="F129" s="90"/>
      <c r="G129" s="116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90"/>
    </row>
    <row r="130" spans="2:20" outlineLevel="1">
      <c r="B130" s="77"/>
      <c r="C130" s="89"/>
      <c r="D130" s="73"/>
      <c r="E130" s="102">
        <f t="shared" si="2"/>
        <v>0</v>
      </c>
      <c r="F130" s="90"/>
      <c r="G130" s="116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90"/>
    </row>
    <row r="131" spans="2:20" outlineLevel="1">
      <c r="B131" s="77"/>
      <c r="C131" s="89"/>
      <c r="D131" s="73"/>
      <c r="E131" s="102">
        <f t="shared" si="2"/>
        <v>0</v>
      </c>
      <c r="F131" s="90"/>
      <c r="G131" s="116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90"/>
    </row>
    <row r="132" spans="2:20" ht="14.25" outlineLevel="1" thickBot="1">
      <c r="B132" s="121"/>
      <c r="C132" s="122"/>
      <c r="D132" s="123"/>
      <c r="E132" s="93">
        <f t="shared" si="2"/>
        <v>0</v>
      </c>
      <c r="F132" s="124"/>
      <c r="G132" s="125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4"/>
    </row>
    <row r="133" spans="2:20" ht="18" customHeight="1">
      <c r="C133" s="147"/>
      <c r="E133" s="137"/>
      <c r="F133" s="148"/>
      <c r="G133" s="148"/>
      <c r="H133" s="148"/>
      <c r="I133" s="148"/>
      <c r="M133" s="148"/>
      <c r="P133" s="148"/>
      <c r="Q133" s="148"/>
      <c r="R133" s="148"/>
      <c r="S133" s="148"/>
    </row>
    <row r="134" spans="2:20" ht="18" customHeight="1">
      <c r="C134" s="147"/>
      <c r="D134" s="54"/>
      <c r="E134" s="137"/>
      <c r="F134" s="148"/>
      <c r="G134" s="148"/>
      <c r="H134" s="148"/>
      <c r="I134" s="151"/>
      <c r="J134" s="152"/>
      <c r="M134" s="153"/>
      <c r="P134" s="148"/>
      <c r="Q134" s="148"/>
      <c r="R134" s="148"/>
      <c r="S134" s="153"/>
    </row>
    <row r="135" spans="2:20" ht="18" customHeight="1">
      <c r="C135" s="147"/>
      <c r="E135" s="137"/>
      <c r="F135" s="148"/>
      <c r="G135" s="148"/>
      <c r="H135" s="148"/>
      <c r="I135" s="148"/>
      <c r="J135" s="154"/>
      <c r="M135" s="153"/>
      <c r="P135" s="148"/>
      <c r="Q135" s="148"/>
      <c r="R135" s="148"/>
      <c r="S135" s="153"/>
    </row>
    <row r="136" spans="2:20" ht="18" customHeight="1">
      <c r="C136" s="147"/>
      <c r="E136" s="137"/>
      <c r="F136" s="148"/>
      <c r="G136" s="148"/>
      <c r="H136" s="148"/>
      <c r="I136" s="148"/>
      <c r="J136" s="152"/>
      <c r="M136" s="153"/>
      <c r="P136" s="148"/>
      <c r="Q136" s="148"/>
      <c r="R136" s="148"/>
      <c r="S136" s="153"/>
    </row>
    <row r="137" spans="2:20" ht="18" customHeight="1">
      <c r="C137" s="147"/>
      <c r="E137" s="137"/>
      <c r="J137" s="154"/>
      <c r="M137" s="153"/>
      <c r="S137" s="153"/>
    </row>
    <row r="138" spans="2:20" ht="18" customHeight="1">
      <c r="C138" s="147"/>
      <c r="J138" s="152"/>
      <c r="M138" s="153"/>
      <c r="S138" s="153"/>
    </row>
    <row r="139" spans="2:20">
      <c r="C139" s="147"/>
      <c r="J139" s="154"/>
      <c r="M139" s="153"/>
      <c r="S139" s="153"/>
    </row>
    <row r="140" spans="2:20">
      <c r="C140" s="147"/>
      <c r="J140" s="152"/>
      <c r="M140" s="153"/>
      <c r="S140" s="153"/>
    </row>
    <row r="141" spans="2:20">
      <c r="C141" s="147"/>
      <c r="J141" s="154"/>
      <c r="M141" s="153"/>
      <c r="S141" s="153"/>
    </row>
    <row r="142" spans="2:20">
      <c r="C142" s="145"/>
      <c r="J142" s="152"/>
      <c r="M142" s="153"/>
      <c r="S142" s="153"/>
    </row>
    <row r="143" spans="2:20" ht="17.25" customHeight="1">
      <c r="C143" s="150"/>
      <c r="J143" s="154"/>
      <c r="M143" s="153"/>
      <c r="S143" s="153"/>
    </row>
    <row r="144" spans="2:20">
      <c r="C144" s="145"/>
      <c r="J144" s="152"/>
      <c r="M144" s="153"/>
      <c r="S144" s="153"/>
    </row>
    <row r="145" spans="2:20">
      <c r="C145" s="145"/>
      <c r="J145" s="154"/>
      <c r="M145" s="153"/>
      <c r="S145" s="153"/>
    </row>
    <row r="146" spans="2:20">
      <c r="C146" s="145"/>
      <c r="J146" s="152"/>
      <c r="M146" s="153"/>
      <c r="S146" s="153"/>
    </row>
    <row r="147" spans="2:20">
      <c r="C147" s="145"/>
      <c r="M147" s="153"/>
      <c r="S147" s="153"/>
    </row>
    <row r="148" spans="2:20">
      <c r="C148" s="145"/>
    </row>
    <row r="149" spans="2:20">
      <c r="C149" s="145"/>
    </row>
    <row r="150" spans="2:20">
      <c r="B150" s="52"/>
      <c r="C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</row>
  </sheetData>
  <phoneticPr fontId="2"/>
  <conditionalFormatting sqref="E6:E132">
    <cfRule type="cellIs" dxfId="3" priority="1" stopIfTrue="1" operator="equal">
      <formula>#REF!</formula>
    </cfRule>
  </conditionalFormatting>
  <conditionalFormatting sqref="E6:E132">
    <cfRule type="cellIs" dxfId="2" priority="2" stopIfTrue="1" operator="equal">
      <formula>#REF!</formula>
    </cfRule>
    <cfRule type="cellIs" dxfId="1" priority="3" stopIfTrue="1" operator="equal">
      <formula>#REF!</formula>
    </cfRule>
    <cfRule type="cellIs" dxfId="0" priority="4" stopIfTrue="1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2015予定</vt:lpstr>
      <vt:lpstr>2015対戦表</vt:lpstr>
      <vt:lpstr>ＭＶＰ</vt:lpstr>
      <vt:lpstr>警告・退場</vt:lpstr>
      <vt:lpstr>Sheet1</vt:lpstr>
      <vt:lpstr>'2015予定'!Print_Area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薫</dc:creator>
  <cp:lastModifiedBy>FJ-USER</cp:lastModifiedBy>
  <cp:lastPrinted>2015-04-21T00:15:46Z</cp:lastPrinted>
  <dcterms:created xsi:type="dcterms:W3CDTF">2001-11-05T12:58:39Z</dcterms:created>
  <dcterms:modified xsi:type="dcterms:W3CDTF">2016-03-23T02:21:40Z</dcterms:modified>
</cp:coreProperties>
</file>