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60" activeTab="0"/>
  </bookViews>
  <sheets>
    <sheet name="抽選" sheetId="1" r:id="rId1"/>
    <sheet name="組み合わせ" sheetId="2" r:id="rId2"/>
  </sheets>
  <definedNames>
    <definedName name="_xlfn.RANK.AVG" hidden="1">#NAME?</definedName>
    <definedName name="_xlfn.RANK.EQ" hidden="1">#NAME?</definedName>
    <definedName name="_xlnm.Print_Area" localSheetId="0">'抽選'!$A$1:$BE$80</definedName>
    <definedName name="_xlnm.Print_Area" localSheetId="1">'組み合わせ'!$A$1:$BF$73</definedName>
  </definedNames>
  <calcPr fullCalcOnLoad="1"/>
</workbook>
</file>

<file path=xl/sharedStrings.xml><?xml version="1.0" encoding="utf-8"?>
<sst xmlns="http://schemas.openxmlformats.org/spreadsheetml/2006/main" count="1077" uniqueCount="318">
  <si>
    <t>八街南</t>
  </si>
  <si>
    <t>八街北</t>
  </si>
  <si>
    <t>四街道</t>
  </si>
  <si>
    <t>四街道北</t>
  </si>
  <si>
    <t>佐倉</t>
  </si>
  <si>
    <t>志津</t>
  </si>
  <si>
    <t>上志津</t>
  </si>
  <si>
    <t>南部</t>
  </si>
  <si>
    <t>井野</t>
  </si>
  <si>
    <t>臼井西</t>
  </si>
  <si>
    <t>西志津</t>
  </si>
  <si>
    <t>臼井南</t>
  </si>
  <si>
    <t>酒々井・印旛</t>
  </si>
  <si>
    <t>成田・成田付属</t>
  </si>
  <si>
    <t>成田西</t>
  </si>
  <si>
    <t>中台</t>
  </si>
  <si>
    <t>吾妻</t>
  </si>
  <si>
    <t>玉造</t>
  </si>
  <si>
    <t>公津の杜</t>
  </si>
  <si>
    <t>富里</t>
  </si>
  <si>
    <t>栄</t>
  </si>
  <si>
    <t>船穂</t>
  </si>
  <si>
    <t>木刈</t>
  </si>
  <si>
    <t>西の原</t>
  </si>
  <si>
    <t>大山口</t>
  </si>
  <si>
    <t>南山</t>
  </si>
  <si>
    <t>七次台</t>
  </si>
  <si>
    <t>四西・千代田</t>
  </si>
  <si>
    <t>遠山・大栄</t>
  </si>
  <si>
    <t>桜台</t>
  </si>
  <si>
    <t>富北</t>
  </si>
  <si>
    <t>栄</t>
  </si>
  <si>
    <t>四街道</t>
  </si>
  <si>
    <t>八街南</t>
  </si>
  <si>
    <t>遠山</t>
  </si>
  <si>
    <t>公津の杜</t>
  </si>
  <si>
    <t>佐倉</t>
  </si>
  <si>
    <t>６日</t>
  </si>
  <si>
    <t>(予備)</t>
  </si>
  <si>
    <t>酒々井・印旛</t>
  </si>
  <si>
    <t>南山</t>
  </si>
  <si>
    <t>八街中央</t>
  </si>
  <si>
    <t>西志津</t>
  </si>
  <si>
    <t>西志津</t>
  </si>
  <si>
    <t>９：００</t>
  </si>
  <si>
    <t>１０：００</t>
  </si>
  <si>
    <t>１１：３０</t>
  </si>
  <si>
    <t>１２：３０</t>
  </si>
  <si>
    <r>
      <t xml:space="preserve">29日
</t>
    </r>
    <r>
      <rPr>
        <sz val="6"/>
        <rFont val="ＭＳ ゴシック"/>
        <family val="0"/>
      </rPr>
      <t>八街中央</t>
    </r>
  </si>
  <si>
    <r>
      <t xml:space="preserve">5日
</t>
    </r>
    <r>
      <rPr>
        <sz val="6"/>
        <rFont val="ＭＳ Ｐゴシック"/>
        <family val="0"/>
      </rPr>
      <t>八街中央</t>
    </r>
  </si>
  <si>
    <r>
      <t xml:space="preserve">6日
</t>
    </r>
    <r>
      <rPr>
        <sz val="6"/>
        <rFont val="ＭＳ ゴシック"/>
        <family val="0"/>
      </rPr>
      <t>八街中央</t>
    </r>
  </si>
  <si>
    <t>29日</t>
  </si>
  <si>
    <t>5日①</t>
  </si>
  <si>
    <t>5日③</t>
  </si>
  <si>
    <t>6日①</t>
  </si>
  <si>
    <t>6日③</t>
  </si>
  <si>
    <t>6日②</t>
  </si>
  <si>
    <t>6日④</t>
  </si>
  <si>
    <t>5日②</t>
  </si>
  <si>
    <t>29日②</t>
  </si>
  <si>
    <t>29日③</t>
  </si>
  <si>
    <t>29日①</t>
  </si>
  <si>
    <t>5日</t>
  </si>
  <si>
    <t>6日</t>
  </si>
  <si>
    <t>Ｄ</t>
  </si>
  <si>
    <t>Ｄ</t>
  </si>
  <si>
    <t>Ｆ</t>
  </si>
  <si>
    <t>Ｆ</t>
  </si>
  <si>
    <t>Ｆ</t>
  </si>
  <si>
    <t>Ｇ</t>
  </si>
  <si>
    <t>Ｇ</t>
  </si>
  <si>
    <t>Ｇ</t>
  </si>
  <si>
    <t>Ｅ</t>
  </si>
  <si>
    <t>Ｅ</t>
  </si>
  <si>
    <t>29日</t>
  </si>
  <si>
    <t>【G組】  会場：</t>
  </si>
  <si>
    <t>G組</t>
  </si>
  <si>
    <t>平成27年度　千葉県ユース（Ｕ－１３）サッカー選手権第４ブロック予選　組み合わせ</t>
  </si>
  <si>
    <t>審判部</t>
  </si>
  <si>
    <t>【代表決定戦】</t>
  </si>
  <si>
    <t>Ⅰ</t>
  </si>
  <si>
    <t>Ⅱ</t>
  </si>
  <si>
    <t>ＶＳ</t>
  </si>
  <si>
    <t>20日</t>
  </si>
  <si>
    <t>1月17日(土)（予備日18日）</t>
  </si>
  <si>
    <t>⑧</t>
  </si>
  <si>
    <t>⑥</t>
  </si>
  <si>
    <t>Ａ組１位</t>
  </si>
  <si>
    <t>Ｈ組２位</t>
  </si>
  <si>
    <t>Ｆ組２位</t>
  </si>
  <si>
    <t>Ｃ組１位</t>
  </si>
  <si>
    <t>Ｅ組１位</t>
  </si>
  <si>
    <t>Ｄ組２位</t>
  </si>
  <si>
    <t>Ｂ組２位</t>
  </si>
  <si>
    <t>Ｇ組１位</t>
  </si>
  <si>
    <t>Ｂ組１位</t>
  </si>
  <si>
    <t>Ｇ組２位</t>
  </si>
  <si>
    <t>Ｅ組２位</t>
  </si>
  <si>
    <t>Ｄ組１位</t>
  </si>
  <si>
    <t>Ｆ組１位</t>
  </si>
  <si>
    <t>Ｃ組２位</t>
  </si>
  <si>
    <t>Ａ組２位</t>
  </si>
  <si>
    <t>Ｈ組１位</t>
  </si>
  <si>
    <t>(</t>
  </si>
  <si>
    <t>)</t>
  </si>
  <si>
    <t>決勝</t>
  </si>
  <si>
    <t>Ｃ組３位</t>
  </si>
  <si>
    <t>Ｃ組４位</t>
  </si>
  <si>
    <t>Ｄ組３位</t>
  </si>
  <si>
    <t>Ｄ組４位</t>
  </si>
  <si>
    <t>Ｅ組３位</t>
  </si>
  <si>
    <t>Ｅ組４位</t>
  </si>
  <si>
    <t>Ｆ組３位</t>
  </si>
  <si>
    <t>Ｆ組４位</t>
  </si>
  <si>
    <t>【D組】  会場：</t>
  </si>
  <si>
    <t>【E組】  会場：</t>
  </si>
  <si>
    <t>副審(第１と第３試合・第２と第４試合の相互審判)</t>
  </si>
  <si>
    <t>主審(基本的に負けチーム)</t>
  </si>
  <si>
    <t>１０：３０</t>
  </si>
  <si>
    <t>Ｅ組５位</t>
  </si>
  <si>
    <t>(中体連４位)</t>
  </si>
  <si>
    <t>(クラブ４位)</t>
  </si>
  <si>
    <t>(クラブ１位)</t>
  </si>
  <si>
    <t>(中体連１位)</t>
  </si>
  <si>
    <t>クラブ３位</t>
  </si>
  <si>
    <t>負</t>
  </si>
  <si>
    <t>勝</t>
  </si>
  <si>
    <t>分</t>
  </si>
  <si>
    <t>得失点差</t>
  </si>
  <si>
    <t>備考</t>
  </si>
  <si>
    <t>Ｃ</t>
  </si>
  <si>
    <t>Ａ組１位</t>
  </si>
  <si>
    <t>Ｇ組１位</t>
  </si>
  <si>
    <t>Ｃ組２位</t>
  </si>
  <si>
    <t>5日</t>
  </si>
  <si>
    <t>中体連予選リーグは11／29・12／5(予備日12／6）で行います。</t>
  </si>
  <si>
    <t>①勝ち点（勝ち…３，分け…１，負け…０）
②当該チーム同士の成績　③当該チーム同士の得失点差
④当該チーム同士の総得点　⑤全試合の得失点　⑥全試合の総得点
⑦抽選　　　　　　不戦勝は６－０とする</t>
  </si>
  <si>
    <t>八街・富北</t>
  </si>
  <si>
    <t>八街中央</t>
  </si>
  <si>
    <t>未定
(会場い)</t>
  </si>
  <si>
    <t>代表枠４</t>
  </si>
  <si>
    <t>会場あ</t>
  </si>
  <si>
    <t>会場い</t>
  </si>
  <si>
    <t>Ｂ組１位</t>
  </si>
  <si>
    <t>Ｈ組１位</t>
  </si>
  <si>
    <t>(クラブ２位)</t>
  </si>
  <si>
    <t>(クラブ３位)</t>
  </si>
  <si>
    <t>期日</t>
  </si>
  <si>
    <t>Ａ組</t>
  </si>
  <si>
    <t>Ｂ組</t>
  </si>
  <si>
    <t>Ｃ組</t>
  </si>
  <si>
    <t>Ｄ組</t>
  </si>
  <si>
    <t>Ｅ組</t>
  </si>
  <si>
    <t>60分(30-10-30)，同点の場合は延長戦20分(10-10)，それでも決まらない場合はＰＫ戦。</t>
  </si>
  <si>
    <t>60分(30-10-30)，同点の場合は延長戦20分(10-10)。それでも決まらない場合はＰＫ戦。</t>
  </si>
  <si>
    <t>１２：００</t>
  </si>
  <si>
    <t>１０：００</t>
  </si>
  <si>
    <t>失点</t>
  </si>
  <si>
    <t>順位</t>
  </si>
  <si>
    <t>　９：００</t>
  </si>
  <si>
    <t>【各組の順位は次の方法で決定する】</t>
  </si>
  <si>
    <t>Ｇ組</t>
  </si>
  <si>
    <t>Ｆ組</t>
  </si>
  <si>
    <t>Ｈ組</t>
  </si>
  <si>
    <t>①</t>
  </si>
  <si>
    <t>会場</t>
  </si>
  <si>
    <t>試合時間</t>
  </si>
  <si>
    <t>②</t>
  </si>
  <si>
    <t>試合番号</t>
  </si>
  <si>
    <t>Ｂ</t>
  </si>
  <si>
    <t>Ｈ</t>
  </si>
  <si>
    <t>得点</t>
  </si>
  <si>
    <t>チーム名</t>
  </si>
  <si>
    <t>処置</t>
  </si>
  <si>
    <t>分類</t>
  </si>
  <si>
    <t>勝ち点</t>
  </si>
  <si>
    <t>Ｆ組２位</t>
  </si>
  <si>
    <t>Ｄ組２位</t>
  </si>
  <si>
    <t>Ｅ組２位</t>
  </si>
  <si>
    <t>Ｂの３・４位</t>
  </si>
  <si>
    <t>Ｄの３・４位</t>
  </si>
  <si>
    <t>Ｅの３・４位</t>
  </si>
  <si>
    <t>Ｇの３～５位</t>
  </si>
  <si>
    <t>３決</t>
  </si>
  <si>
    <t>【中体連トーナメント】</t>
  </si>
  <si>
    <t>【Ｈ組】  会場：</t>
  </si>
  <si>
    <t>各組順位</t>
  </si>
  <si>
    <t>Ａ組３位</t>
  </si>
  <si>
    <t>Ａ組４位</t>
  </si>
  <si>
    <t>Ｂ組３位</t>
  </si>
  <si>
    <t>Ｂ組４位</t>
  </si>
  <si>
    <t>Ｈの３～５位</t>
  </si>
  <si>
    <t>Ｃの３・４位</t>
  </si>
  <si>
    <t>【警告・退場の記録】中体連</t>
  </si>
  <si>
    <t>番号</t>
  </si>
  <si>
    <t>学校名</t>
  </si>
  <si>
    <t>１１：３０</t>
  </si>
  <si>
    <t>１４：００</t>
  </si>
  <si>
    <t>Ｆの３・４位</t>
  </si>
  <si>
    <t>１４日会場あ①の負</t>
  </si>
  <si>
    <t>１４日会場あ②の負</t>
  </si>
  <si>
    <t>１４日会場あ③の負</t>
  </si>
  <si>
    <t>１４日会場あ④の負</t>
  </si>
  <si>
    <t>１４日会場い①の負</t>
  </si>
  <si>
    <t>１４日会場い②の負</t>
  </si>
  <si>
    <t>１４日会場い③の負</t>
  </si>
  <si>
    <t>E組</t>
  </si>
  <si>
    <t>【F組】  会場：</t>
  </si>
  <si>
    <t>F組</t>
  </si>
  <si>
    <t>平成27年度　千葉県ユース（Ｕ－１３）サッカー選手権第４ブロック予選</t>
  </si>
  <si>
    <t>(中体連３位)</t>
  </si>
  <si>
    <t>中体連トーナメント日程は12／12・19・20・（予備日23）・1／9・（予備日10）</t>
  </si>
  <si>
    <t>12日</t>
  </si>
  <si>
    <t>19日</t>
  </si>
  <si>
    <t>１～４(５)まで記入した紙の入った封筒を，トーナメント進出に関わるチームの代表者にひいてもらい，出てきた数字の小さいチームが上位となる。</t>
  </si>
  <si>
    <t>Ｇ組３位</t>
  </si>
  <si>
    <t>Ｇ組４位</t>
  </si>
  <si>
    <t>Ｇ組５位</t>
  </si>
  <si>
    <t>Ｈ組３位</t>
  </si>
  <si>
    <t>Ｈ組４位</t>
  </si>
  <si>
    <t>Ｈ組５位</t>
  </si>
  <si>
    <t>１４日会場い④の負</t>
  </si>
  <si>
    <t>Ｈ組２位</t>
  </si>
  <si>
    <t>Ｇ組２位</t>
  </si>
  <si>
    <t>Ｆ組１位</t>
  </si>
  <si>
    <t>Ｄ組１位</t>
  </si>
  <si>
    <t>Ｅ組１位</t>
  </si>
  <si>
    <t>Ｃ組１位</t>
  </si>
  <si>
    <t>中体連２位</t>
  </si>
  <si>
    <t>クラブ４位</t>
  </si>
  <si>
    <t>クラブ１位</t>
  </si>
  <si>
    <t>クラブ２位</t>
  </si>
  <si>
    <t>中体連３位</t>
  </si>
  <si>
    <t>中体連１位</t>
  </si>
  <si>
    <t>中体連４位</t>
  </si>
  <si>
    <t>Ⅲ</t>
  </si>
  <si>
    <t>Ⅳ</t>
  </si>
  <si>
    <t>①９：００</t>
  </si>
  <si>
    <t>②１０：３０</t>
  </si>
  <si>
    <t>①</t>
  </si>
  <si>
    <t>Aの３・４位</t>
  </si>
  <si>
    <t>(中体連２位)</t>
  </si>
  <si>
    <t>《審判》</t>
  </si>
  <si>
    <t>中体連トーナメント進出（各組上位２チーム）</t>
  </si>
  <si>
    <t>Ｆ組５位</t>
  </si>
  <si>
    <t>Ｅ－２</t>
  </si>
  <si>
    <t>Ｇ－１</t>
  </si>
  <si>
    <t>Ｅ－１</t>
  </si>
  <si>
    <t>Ｇ－２</t>
  </si>
  <si>
    <t>Ｃ－１</t>
  </si>
  <si>
    <t>Ｂ－１</t>
  </si>
  <si>
    <t>Ｆ－２</t>
  </si>
  <si>
    <t>Ｄ－２</t>
  </si>
  <si>
    <t>Ｈ－１</t>
  </si>
  <si>
    <t>Ｂ－２</t>
  </si>
  <si>
    <t>Ｆ－１</t>
  </si>
  <si>
    <t>Ｈ－２</t>
  </si>
  <si>
    <t>Ｄ－１</t>
  </si>
  <si>
    <t>－</t>
  </si>
  <si>
    <t>Ｉ組</t>
  </si>
  <si>
    <t>　　※主審・副審は相談で決めて下さい。</t>
  </si>
  <si>
    <t>【Ａ組】  会場：</t>
  </si>
  <si>
    <t>【Ｂ組】  会場：</t>
  </si>
  <si>
    <t>１２：３０</t>
  </si>
  <si>
    <t>１３：３０</t>
  </si>
  <si>
    <t>【中体連予選リーグ】</t>
  </si>
  <si>
    <t>【クラブ予選リーグ】</t>
  </si>
  <si>
    <t>【Ｃ組】  会場：</t>
  </si>
  <si>
    <t>中体連各組順位</t>
  </si>
  <si>
    <t>抽選方法</t>
  </si>
  <si>
    <t>試合時間２５－５－２５</t>
  </si>
  <si>
    <t>１０：００</t>
  </si>
  <si>
    <t>１３：００</t>
  </si>
  <si>
    <t>Ａ</t>
  </si>
  <si>
    <t>Ｒ</t>
  </si>
  <si>
    <t>９：００</t>
  </si>
  <si>
    <t>Ａ－１</t>
  </si>
  <si>
    <t>③</t>
  </si>
  <si>
    <t>Ｃ－２</t>
  </si>
  <si>
    <t>Ａ－２</t>
  </si>
  <si>
    <t>④</t>
  </si>
  <si>
    <t>D組</t>
  </si>
  <si>
    <t>未定</t>
  </si>
  <si>
    <t>未定
(会場あ)</t>
  </si>
  <si>
    <t>ー</t>
  </si>
  <si>
    <t>ー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</si>
  <si>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</si>
  <si>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</si>
  <si>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</si>
  <si>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</si>
  <si>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</si>
  <si>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</si>
  <si>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</si>
  <si>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</si>
  <si>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</si>
  <si>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−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</si>
  <si>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</si>
  <si>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</si>
  <si>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</si>
  <si>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</si>
  <si>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</si>
  <si>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</si>
  <si>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</si>
  <si>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</si>
  <si>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</si>
  <si>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</si>
  <si>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</si>
  <si>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</si>
  <si>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</si>
  <si>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</si>
  <si>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</si>
  <si>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四街道旭</t>
  </si>
  <si>
    <t>１−１
延長１−０</t>
  </si>
  <si>
    <t>１−１</t>
  </si>
  <si>
    <t>延長2-0</t>
  </si>
  <si>
    <t>印旛明誠高</t>
  </si>
  <si>
    <t>1月17日（日）</t>
  </si>
  <si>
    <t>PK5-3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</si>
</sst>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m&quot;月&quot;d&quot;日&quot;\(aaa\)"/>
    <numFmt numFmtId="188" formatCode="m&quot;月&quot;d&quot;日&quot;\(\)"/>
    <numFmt numFmtId="189" formatCode="yyyy&quot;年&quot;m&quot;月&quot;d&quot;日&quot;\(aaa\)"/>
    <numFmt numFmtId="190" formatCode="[$-411]gggyy&quot;年&quot;m&quot;月&quot;d&quot;日&quot;\(aaa\)"/>
    <numFmt numFmtId="191" formatCode="[$-411]yyyy&quot;年&quot;m&quot;月&quot;d&quot;日&quot;dddd"/>
  </numFmts>
  <fonts count="62">
    <font>
      <sz val="11"/>
      <name val="ＭＳ Ｐゴシック"/>
      <family val="0"/>
    </font>
    <font>
      <sz val="6"/>
      <name val="ＭＳ Ｐゴシック"/>
      <family val="0"/>
    </font>
    <font>
      <sz val="9"/>
      <name val="ＭＳ ゴシック"/>
      <family val="0"/>
    </font>
    <font>
      <sz val="16"/>
      <name val="ＭＳ ゴシック"/>
      <family val="0"/>
    </font>
    <font>
      <sz val="12"/>
      <name val="ＭＳ ゴシック"/>
      <family val="0"/>
    </font>
    <font>
      <sz val="14"/>
      <name val="ＭＳ ゴシック"/>
      <family val="0"/>
    </font>
    <font>
      <sz val="11"/>
      <name val="ＭＳ 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u val="single"/>
      <sz val="10"/>
      <name val="ＭＳ ゴシック"/>
      <family val="0"/>
    </font>
    <font>
      <sz val="10"/>
      <name val="ＭＳ ゴシック"/>
      <family val="0"/>
    </font>
    <font>
      <b/>
      <sz val="11"/>
      <color indexed="10"/>
      <name val="ＭＳ Ｐゴシック"/>
      <family val="0"/>
    </font>
    <font>
      <sz val="9"/>
      <name val="ＭＳ Ｐゴシック"/>
      <family val="0"/>
    </font>
    <font>
      <sz val="8"/>
      <name val="ＭＳ Ｐゴシック"/>
      <family val="0"/>
    </font>
    <font>
      <b/>
      <sz val="14"/>
      <name val="ＭＳ ゴシック"/>
      <family val="0"/>
    </font>
    <font>
      <sz val="8"/>
      <name val="ＭＳ ゴシック"/>
      <family val="0"/>
    </font>
    <font>
      <sz val="11"/>
      <color indexed="10"/>
      <name val="ＭＳ Ｐゴシック"/>
      <family val="0"/>
    </font>
    <font>
      <b/>
      <sz val="11"/>
      <color indexed="10"/>
      <name val="ＭＳ ゴシック"/>
      <family val="0"/>
    </font>
    <font>
      <sz val="12"/>
      <name val="ＭＳ Ｐゴシック"/>
      <family val="0"/>
    </font>
    <font>
      <sz val="16"/>
      <name val="ＭＳ Ｐゴシック"/>
      <family val="0"/>
    </font>
    <font>
      <sz val="14"/>
      <name val="ＭＳ Ｐゴシック"/>
      <family val="0"/>
    </font>
    <font>
      <b/>
      <sz val="9"/>
      <color indexed="10"/>
      <name val="ＭＳ ゴシック"/>
      <family val="0"/>
    </font>
    <font>
      <b/>
      <sz val="12"/>
      <color indexed="10"/>
      <name val="ＭＳ Ｐゴシック"/>
      <family val="0"/>
    </font>
    <font>
      <b/>
      <sz val="12"/>
      <name val="ＭＳ ゴシック"/>
      <family val="0"/>
    </font>
    <font>
      <b/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1"/>
      <color indexed="10"/>
      <name val="ＭＳ ゴシック"/>
      <family val="0"/>
    </font>
    <font>
      <sz val="16"/>
      <color indexed="10"/>
      <name val="ＭＳ ゴシック"/>
      <family val="0"/>
    </font>
    <font>
      <sz val="6"/>
      <name val="ＭＳ ゴシック"/>
      <family val="0"/>
    </font>
    <font>
      <sz val="11"/>
      <color indexed="20"/>
      <name val="ＭＳ Ｐゴシック"/>
      <family val="0"/>
    </font>
    <font>
      <b/>
      <sz val="13"/>
      <color indexed="56"/>
      <name val="ＭＳ Ｐゴシック"/>
      <family val="0"/>
    </font>
    <font>
      <sz val="10"/>
      <color indexed="10"/>
      <name val="ＭＳ Ｐゴシック"/>
      <family val="0"/>
    </font>
    <font>
      <sz val="10"/>
      <name val="ＭＳ Ｐゴシック"/>
      <family val="0"/>
    </font>
    <font>
      <sz val="8"/>
      <color indexed="10"/>
      <name val="ＭＳ Ｐゴシック"/>
      <family val="0"/>
    </font>
    <font>
      <sz val="6"/>
      <color indexed="10"/>
      <name val="ＭＳ Ｐゴシック"/>
      <family val="0"/>
    </font>
    <font>
      <b/>
      <sz val="8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FA7D00"/>
      <name val="ＭＳ Ｐゴシック"/>
      <family val="0"/>
    </font>
    <font>
      <sz val="11"/>
      <color rgb="FF3F3F76"/>
      <name val="ＭＳ Ｐゴシック"/>
      <family val="0"/>
    </font>
    <font>
      <b/>
      <sz val="11"/>
      <color rgb="FF3F3F3F"/>
      <name val="ＭＳ Ｐゴシック"/>
      <family val="0"/>
    </font>
    <font>
      <sz val="11"/>
      <color rgb="FF006100"/>
      <name val="ＭＳ Ｐゴシック"/>
      <family val="0"/>
    </font>
    <font>
      <b/>
      <sz val="11"/>
      <color rgb="FFFA7D00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FF0000"/>
      <name val="ＭＳ Ｐゴシック"/>
      <family val="0"/>
    </font>
    <font>
      <sz val="11"/>
      <color rgb="FFFF0000"/>
      <name val="ＭＳ ゴシック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8"/>
        <bgColor indexed="62"/>
      </patternFill>
    </fill>
    <fill>
      <patternFill patternType="mediumGray">
        <fgColor indexed="8"/>
        <bgColor rgb="FF333399"/>
      </patternFill>
    </fill>
    <fill>
      <patternFill patternType="solid">
        <fgColor rgb="FF00B0F0"/>
        <bgColor indexed="64"/>
      </patternFill>
    </fill>
    <fill>
      <patternFill patternType="solid">
        <fgColor rgb="FFC7F6FF"/>
        <bgColor indexed="64"/>
      </patternFill>
    </fill>
    <fill>
      <patternFill patternType="lightGray"/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4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1" fillId="24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2" fillId="0" borderId="3" applyNumberFormat="0" applyFill="0" applyAlignment="0" applyProtection="0"/>
    <xf numFmtId="0" fontId="53" fillId="26" borderId="4" applyNumberFormat="0" applyAlignment="0" applyProtection="0"/>
    <xf numFmtId="0" fontId="54" fillId="27" borderId="5" applyNumberFormat="0" applyAlignment="0" applyProtection="0"/>
    <xf numFmtId="0" fontId="30" fillId="28" borderId="0" applyNumberFormat="0" applyBorder="0" applyAlignment="0" applyProtection="0"/>
    <xf numFmtId="38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56" fillId="27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0" borderId="9" applyNumberFormat="0" applyFill="0" applyAlignment="0" applyProtection="0"/>
  </cellStyleXfs>
  <cellXfs count="11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46" fontId="2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vertical="center" wrapText="1" shrinkToFit="1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>
      <alignment horizontal="center" vertical="center" shrinkToFit="1"/>
    </xf>
    <xf numFmtId="0" fontId="2" fillId="30" borderId="14" xfId="0" applyFont="1" applyFill="1" applyBorder="1" applyAlignment="1">
      <alignment horizontal="center" vertical="center" shrinkToFit="1"/>
    </xf>
    <xf numFmtId="0" fontId="2" fillId="30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 applyProtection="1">
      <alignment vertical="center" shrinkToFit="1"/>
      <protection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30" borderId="17" xfId="0" applyFont="1" applyFill="1" applyBorder="1" applyAlignment="1">
      <alignment horizontal="center" vertical="center" shrinkToFit="1"/>
    </xf>
    <xf numFmtId="0" fontId="2" fillId="31" borderId="15" xfId="0" applyFont="1" applyFill="1" applyBorder="1" applyAlignment="1">
      <alignment horizontal="center" vertical="center" shrinkToFit="1"/>
    </xf>
    <xf numFmtId="0" fontId="2" fillId="31" borderId="17" xfId="0" applyFont="1" applyFill="1" applyBorder="1" applyAlignment="1">
      <alignment horizontal="center" vertical="center" shrinkToFit="1"/>
    </xf>
    <xf numFmtId="0" fontId="2" fillId="31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49" fontId="2" fillId="31" borderId="22" xfId="0" applyNumberFormat="1" applyFont="1" applyFill="1" applyBorder="1" applyAlignment="1">
      <alignment horizontal="center" vertical="center" shrinkToFit="1"/>
    </xf>
    <xf numFmtId="49" fontId="2" fillId="31" borderId="23" xfId="0" applyNumberFormat="1" applyFont="1" applyFill="1" applyBorder="1" applyAlignment="1">
      <alignment horizontal="center" vertical="center" shrinkToFit="1"/>
    </xf>
    <xf numFmtId="49" fontId="2" fillId="31" borderId="24" xfId="0" applyNumberFormat="1" applyFont="1" applyFill="1" applyBorder="1" applyAlignment="1">
      <alignment horizontal="center" vertical="center" shrinkToFit="1"/>
    </xf>
    <xf numFmtId="49" fontId="2" fillId="30" borderId="22" xfId="0" applyNumberFormat="1" applyFont="1" applyFill="1" applyBorder="1" applyAlignment="1">
      <alignment horizontal="center" vertical="center" shrinkToFit="1"/>
    </xf>
    <xf numFmtId="49" fontId="2" fillId="30" borderId="23" xfId="0" applyNumberFormat="1" applyFont="1" applyFill="1" applyBorder="1" applyAlignment="1">
      <alignment horizontal="center" vertical="center" shrinkToFit="1"/>
    </xf>
    <xf numFmtId="49" fontId="2" fillId="30" borderId="2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56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56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31" borderId="25" xfId="0" applyFont="1" applyFill="1" applyBorder="1" applyAlignment="1">
      <alignment horizontal="center" vertical="center" shrinkToFit="1"/>
    </xf>
    <xf numFmtId="0" fontId="2" fillId="31" borderId="26" xfId="0" applyFont="1" applyFill="1" applyBorder="1" applyAlignment="1">
      <alignment horizontal="center" vertical="center" shrinkToFit="1"/>
    </xf>
    <xf numFmtId="0" fontId="2" fillId="31" borderId="27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2" fillId="32" borderId="25" xfId="0" applyFont="1" applyFill="1" applyBorder="1" applyAlignment="1">
      <alignment horizontal="center" vertical="center" shrinkToFit="1"/>
    </xf>
    <xf numFmtId="0" fontId="2" fillId="32" borderId="26" xfId="0" applyFont="1" applyFill="1" applyBorder="1" applyAlignment="1">
      <alignment horizontal="center" vertical="center" shrinkToFit="1"/>
    </xf>
    <xf numFmtId="0" fontId="2" fillId="32" borderId="27" xfId="0" applyFont="1" applyFill="1" applyBorder="1" applyAlignment="1">
      <alignment horizontal="center" vertical="center" shrinkToFit="1"/>
    </xf>
    <xf numFmtId="0" fontId="2" fillId="0" borderId="29" xfId="0" applyFont="1" applyBorder="1" applyAlignment="1" applyProtection="1">
      <alignment vertical="center" shrinkToFit="1"/>
      <protection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/>
    </xf>
    <xf numFmtId="20" fontId="2" fillId="0" borderId="26" xfId="0" applyNumberFormat="1" applyFont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vertical="center" shrinkToFit="1"/>
      <protection/>
    </xf>
    <xf numFmtId="46" fontId="2" fillId="0" borderId="27" xfId="0" applyNumberFormat="1" applyFont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Border="1" applyAlignment="1" applyProtection="1">
      <alignment horizontal="center" vertical="center" shrinkToFit="1"/>
      <protection locked="0"/>
    </xf>
    <xf numFmtId="0" fontId="2" fillId="0" borderId="25" xfId="0" applyNumberFormat="1" applyFont="1" applyBorder="1" applyAlignment="1" applyProtection="1">
      <alignment horizontal="center" vertical="center" shrinkToFit="1"/>
      <protection/>
    </xf>
    <xf numFmtId="0" fontId="2" fillId="0" borderId="32" xfId="0" applyNumberFormat="1" applyFont="1" applyBorder="1" applyAlignment="1" applyProtection="1">
      <alignment horizontal="center" vertical="center" shrinkToFit="1"/>
      <protection/>
    </xf>
    <xf numFmtId="0" fontId="2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56" fontId="4" fillId="0" borderId="16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56" fontId="14" fillId="0" borderId="4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56" fontId="6" fillId="0" borderId="0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49" fontId="0" fillId="0" borderId="38" xfId="0" applyNumberFormat="1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vertical="center" shrinkToFi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56" fontId="4" fillId="0" borderId="40" xfId="0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56" fontId="5" fillId="0" borderId="4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right" vertical="center" shrinkToFit="1"/>
    </xf>
    <xf numFmtId="0" fontId="12" fillId="0" borderId="34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shrinkToFit="1"/>
    </xf>
    <xf numFmtId="0" fontId="0" fillId="0" borderId="38" xfId="0" applyFill="1" applyBorder="1" applyAlignment="1">
      <alignment vertical="center"/>
    </xf>
    <xf numFmtId="0" fontId="11" fillId="0" borderId="41" xfId="0" applyFont="1" applyFill="1" applyBorder="1" applyAlignment="1" applyProtection="1">
      <alignment vertical="center" shrinkToFit="1"/>
      <protection locked="0"/>
    </xf>
    <xf numFmtId="0" fontId="11" fillId="0" borderId="34" xfId="0" applyFont="1" applyFill="1" applyBorder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 applyProtection="1">
      <alignment vertical="center" shrinkToFit="1"/>
      <protection locked="0"/>
    </xf>
    <xf numFmtId="0" fontId="11" fillId="0" borderId="38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49" fontId="12" fillId="0" borderId="0" xfId="0" applyNumberFormat="1" applyFont="1" applyFill="1" applyBorder="1" applyAlignment="1">
      <alignment vertical="center"/>
    </xf>
    <xf numFmtId="49" fontId="12" fillId="0" borderId="38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11" fillId="0" borderId="2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>
      <alignment vertical="center" shrinkToFit="1"/>
    </xf>
    <xf numFmtId="0" fontId="11" fillId="0" borderId="39" xfId="0" applyFont="1" applyFill="1" applyBorder="1" applyAlignment="1" applyProtection="1">
      <alignment vertical="center" shrinkToFit="1"/>
      <protection locked="0"/>
    </xf>
    <xf numFmtId="0" fontId="16" fillId="0" borderId="34" xfId="0" applyFont="1" applyFill="1" applyBorder="1" applyAlignment="1">
      <alignment vertical="center" shrinkToFit="1"/>
    </xf>
    <xf numFmtId="0" fontId="11" fillId="0" borderId="35" xfId="0" applyFont="1" applyFill="1" applyBorder="1" applyAlignment="1" applyProtection="1">
      <alignment vertical="center" shrinkToFit="1"/>
      <protection locked="0"/>
    </xf>
    <xf numFmtId="49" fontId="12" fillId="0" borderId="36" xfId="0" applyNumberFormat="1" applyFont="1" applyFill="1" applyBorder="1" applyAlignment="1">
      <alignment vertical="center" shrinkToFit="1"/>
    </xf>
    <xf numFmtId="49" fontId="12" fillId="0" borderId="28" xfId="0" applyNumberFormat="1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22" fillId="0" borderId="39" xfId="0" applyFont="1" applyFill="1" applyBorder="1" applyAlignment="1" applyProtection="1">
      <alignment vertical="center" shrinkToFit="1"/>
      <protection locked="0"/>
    </xf>
    <xf numFmtId="0" fontId="22" fillId="0" borderId="35" xfId="0" applyFont="1" applyFill="1" applyBorder="1" applyAlignment="1" applyProtection="1">
      <alignment vertical="center" shrinkToFit="1"/>
      <protection locked="0"/>
    </xf>
    <xf numFmtId="0" fontId="22" fillId="0" borderId="41" xfId="0" applyFont="1" applyFill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2" fillId="0" borderId="28" xfId="0" applyFont="1" applyFill="1" applyBorder="1" applyAlignment="1" applyProtection="1">
      <alignment vertical="center" shrinkToFit="1"/>
      <protection locked="0"/>
    </xf>
    <xf numFmtId="0" fontId="22" fillId="0" borderId="36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49" fontId="2" fillId="31" borderId="45" xfId="0" applyNumberFormat="1" applyFont="1" applyFill="1" applyBorder="1" applyAlignment="1">
      <alignment horizontal="center" vertical="center" shrinkToFit="1"/>
    </xf>
    <xf numFmtId="0" fontId="2" fillId="31" borderId="37" xfId="0" applyFont="1" applyFill="1" applyBorder="1" applyAlignment="1">
      <alignment horizontal="center" vertical="center" shrinkToFit="1"/>
    </xf>
    <xf numFmtId="0" fontId="2" fillId="31" borderId="38" xfId="0" applyFont="1" applyFill="1" applyBorder="1" applyAlignment="1">
      <alignment horizontal="center" vertical="center" shrinkToFit="1"/>
    </xf>
    <xf numFmtId="49" fontId="2" fillId="31" borderId="46" xfId="0" applyNumberFormat="1" applyFont="1" applyFill="1" applyBorder="1" applyAlignment="1">
      <alignment horizontal="center" vertical="center" shrinkToFit="1"/>
    </xf>
    <xf numFmtId="0" fontId="2" fillId="31" borderId="47" xfId="0" applyFont="1" applyFill="1" applyBorder="1" applyAlignment="1">
      <alignment horizontal="center" vertical="center" shrinkToFit="1"/>
    </xf>
    <xf numFmtId="0" fontId="2" fillId="31" borderId="40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2" fillId="33" borderId="40" xfId="0" applyFont="1" applyFill="1" applyBorder="1" applyAlignment="1">
      <alignment vertical="center" shrinkToFit="1"/>
    </xf>
    <xf numFmtId="0" fontId="2" fillId="0" borderId="48" xfId="0" applyFont="1" applyBorder="1" applyAlignment="1" applyProtection="1">
      <alignment horizontal="center" vertical="center" shrinkToFit="1"/>
      <protection/>
    </xf>
    <xf numFmtId="49" fontId="2" fillId="30" borderId="26" xfId="0" applyNumberFormat="1" applyFont="1" applyFill="1" applyBorder="1" applyAlignment="1">
      <alignment horizontal="center" vertical="center" shrinkToFit="1"/>
    </xf>
    <xf numFmtId="49" fontId="2" fillId="30" borderId="27" xfId="0" applyNumberFormat="1" applyFont="1" applyFill="1" applyBorder="1" applyAlignment="1">
      <alignment horizontal="center" vertical="center" shrinkToFit="1"/>
    </xf>
    <xf numFmtId="0" fontId="2" fillId="30" borderId="34" xfId="0" applyFont="1" applyFill="1" applyBorder="1" applyAlignment="1">
      <alignment horizontal="center" vertical="center" shrinkToFit="1"/>
    </xf>
    <xf numFmtId="0" fontId="2" fillId="32" borderId="41" xfId="0" applyFont="1" applyFill="1" applyBorder="1" applyAlignment="1">
      <alignment horizontal="center" vertical="center" shrinkToFit="1"/>
    </xf>
    <xf numFmtId="0" fontId="2" fillId="0" borderId="33" xfId="0" applyNumberFormat="1" applyFont="1" applyBorder="1" applyAlignment="1" applyProtection="1">
      <alignment horizontal="center" vertical="center" shrinkToFit="1"/>
      <protection/>
    </xf>
    <xf numFmtId="0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27" xfId="0" applyNumberFormat="1" applyFont="1" applyBorder="1" applyAlignment="1" applyProtection="1">
      <alignment horizontal="center" vertical="center" shrinkToFit="1"/>
      <protection/>
    </xf>
    <xf numFmtId="49" fontId="2" fillId="30" borderId="25" xfId="0" applyNumberFormat="1" applyFont="1" applyFill="1" applyBorder="1" applyAlignment="1">
      <alignment horizontal="center" vertical="center" shrinkToFit="1"/>
    </xf>
    <xf numFmtId="0" fontId="2" fillId="0" borderId="41" xfId="0" applyNumberFormat="1" applyFont="1" applyBorder="1" applyAlignment="1" applyProtection="1">
      <alignment horizontal="center" vertical="center" shrinkToFit="1"/>
      <protection/>
    </xf>
    <xf numFmtId="0" fontId="2" fillId="0" borderId="47" xfId="0" applyNumberFormat="1" applyFont="1" applyBorder="1" applyAlignment="1" applyProtection="1">
      <alignment horizontal="center" vertical="center" shrinkToFit="1"/>
      <protection/>
    </xf>
    <xf numFmtId="46" fontId="2" fillId="0" borderId="41" xfId="0" applyNumberFormat="1" applyFont="1" applyBorder="1" applyAlignment="1" applyProtection="1">
      <alignment horizontal="center" vertical="center" shrinkToFit="1"/>
      <protection/>
    </xf>
    <xf numFmtId="46" fontId="2" fillId="0" borderId="26" xfId="0" applyNumberFormat="1" applyFont="1" applyBorder="1" applyAlignment="1" applyProtection="1">
      <alignment horizontal="center" vertical="center" shrinkToFit="1"/>
      <protection/>
    </xf>
    <xf numFmtId="20" fontId="2" fillId="0" borderId="49" xfId="0" applyNumberFormat="1" applyFont="1" applyBorder="1" applyAlignment="1" applyProtection="1">
      <alignment horizontal="center" vertical="center" shrinkToFit="1"/>
      <protection/>
    </xf>
    <xf numFmtId="20" fontId="2" fillId="0" borderId="37" xfId="0" applyNumberFormat="1" applyFont="1" applyBorder="1" applyAlignment="1" applyProtection="1">
      <alignment horizontal="center" vertical="center" shrinkToFit="1"/>
      <protection/>
    </xf>
    <xf numFmtId="0" fontId="2" fillId="0" borderId="37" xfId="0" applyNumberFormat="1" applyFont="1" applyBorder="1" applyAlignment="1" applyProtection="1">
      <alignment horizontal="center" vertical="center" shrinkToFit="1"/>
      <protection/>
    </xf>
    <xf numFmtId="0" fontId="2" fillId="0" borderId="49" xfId="0" applyNumberFormat="1" applyFont="1" applyBorder="1" applyAlignment="1" applyProtection="1">
      <alignment horizontal="center" vertical="center" shrinkToFit="1"/>
      <protection/>
    </xf>
    <xf numFmtId="0" fontId="2" fillId="0" borderId="36" xfId="0" applyNumberFormat="1" applyFont="1" applyBorder="1" applyAlignment="1" applyProtection="1">
      <alignment horizontal="center" vertical="center" shrinkToFit="1"/>
      <protection/>
    </xf>
    <xf numFmtId="46" fontId="2" fillId="0" borderId="25" xfId="0" applyNumberFormat="1" applyFont="1" applyBorder="1" applyAlignment="1" applyProtection="1">
      <alignment horizontal="center" vertical="center" shrinkToFit="1"/>
      <protection/>
    </xf>
    <xf numFmtId="0" fontId="2" fillId="34" borderId="44" xfId="0" applyFont="1" applyFill="1" applyBorder="1" applyAlignment="1" applyProtection="1">
      <alignment horizontal="center" vertical="center" shrinkToFit="1"/>
      <protection locked="0"/>
    </xf>
    <xf numFmtId="0" fontId="2" fillId="34" borderId="38" xfId="0" applyFont="1" applyFill="1" applyBorder="1" applyAlignment="1" applyProtection="1">
      <alignment horizontal="center" vertical="center" shrinkToFit="1"/>
      <protection locked="0"/>
    </xf>
    <xf numFmtId="0" fontId="2" fillId="34" borderId="4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35" borderId="50" xfId="0" applyFont="1" applyFill="1" applyBorder="1" applyAlignment="1" applyProtection="1">
      <alignment horizontal="center" vertical="center" shrinkToFit="1"/>
      <protection locked="0"/>
    </xf>
    <xf numFmtId="0" fontId="2" fillId="35" borderId="17" xfId="0" applyFont="1" applyFill="1" applyBorder="1" applyAlignment="1" applyProtection="1">
      <alignment horizontal="center" vertical="center" shrinkToFit="1"/>
      <protection locked="0"/>
    </xf>
    <xf numFmtId="49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8" xfId="0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35" borderId="32" xfId="0" applyFont="1" applyFill="1" applyBorder="1" applyAlignment="1" applyProtection="1">
      <alignment horizontal="center" vertical="center" shrinkToFit="1"/>
      <protection locked="0"/>
    </xf>
    <xf numFmtId="0" fontId="2" fillId="35" borderId="15" xfId="0" applyFont="1" applyFill="1" applyBorder="1" applyAlignment="1" applyProtection="1">
      <alignment horizontal="center" vertical="center" shrinkToFit="1"/>
      <protection locked="0"/>
    </xf>
    <xf numFmtId="49" fontId="2" fillId="35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30" xfId="0" applyFont="1" applyFill="1" applyBorder="1" applyAlignment="1" applyProtection="1">
      <alignment horizontal="center" vertical="center" shrinkToFit="1"/>
      <protection locked="0"/>
    </xf>
    <xf numFmtId="20" fontId="2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35" borderId="44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6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35" borderId="27" xfId="0" applyFont="1" applyFill="1" applyBorder="1" applyAlignment="1" applyProtection="1">
      <alignment horizontal="center" vertical="center" shrinkToFit="1"/>
      <protection locked="0"/>
    </xf>
    <xf numFmtId="0" fontId="2" fillId="35" borderId="14" xfId="0" applyFont="1" applyFill="1" applyBorder="1" applyAlignment="1" applyProtection="1">
      <alignment horizontal="center" vertical="center" shrinkToFit="1"/>
      <protection locked="0"/>
    </xf>
    <xf numFmtId="49" fontId="2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4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35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5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left" vertical="center" wrapText="1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20" fontId="2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35" borderId="26" xfId="0" applyFont="1" applyFill="1" applyBorder="1" applyAlignment="1" applyProtection="1">
      <alignment horizontal="center" vertical="center" shrinkToFit="1"/>
      <protection locked="0"/>
    </xf>
    <xf numFmtId="0" fontId="2" fillId="34" borderId="32" xfId="0" applyFont="1" applyFill="1" applyBorder="1" applyAlignment="1" applyProtection="1">
      <alignment horizontal="center" vertical="center" shrinkToFit="1"/>
      <protection locked="0"/>
    </xf>
    <xf numFmtId="0" fontId="2" fillId="34" borderId="15" xfId="0" applyFont="1" applyFill="1" applyBorder="1" applyAlignment="1" applyProtection="1">
      <alignment horizontal="center" vertical="center" shrinkToFit="1"/>
      <protection locked="0"/>
    </xf>
    <xf numFmtId="0" fontId="2" fillId="34" borderId="31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35" borderId="34" xfId="0" applyFont="1" applyFill="1" applyBorder="1" applyAlignment="1" applyProtection="1">
      <alignment horizontal="center" vertical="center" shrinkToFit="1"/>
      <protection locked="0"/>
    </xf>
    <xf numFmtId="20" fontId="2" fillId="0" borderId="41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34" borderId="52" xfId="0" applyFont="1" applyFill="1" applyBorder="1" applyAlignment="1" applyProtection="1">
      <alignment horizontal="center" vertical="center" shrinkToFit="1"/>
      <protection locked="0"/>
    </xf>
    <xf numFmtId="0" fontId="2" fillId="34" borderId="34" xfId="0" applyFont="1" applyFill="1" applyBorder="1" applyAlignment="1" applyProtection="1">
      <alignment horizontal="center" vertical="center" shrinkToFit="1"/>
      <protection locked="0"/>
    </xf>
    <xf numFmtId="0" fontId="2" fillId="34" borderId="42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34" borderId="33" xfId="0" applyFont="1" applyFill="1" applyBorder="1" applyAlignment="1" applyProtection="1">
      <alignment horizontal="center" vertical="center" shrinkToFit="1"/>
      <protection locked="0"/>
    </xf>
    <xf numFmtId="0" fontId="2" fillId="34" borderId="14" xfId="0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vertical="center"/>
      <protection locked="0"/>
    </xf>
    <xf numFmtId="49" fontId="12" fillId="0" borderId="3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6" fillId="0" borderId="0" xfId="0" applyFont="1" applyFill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vertical="center" shrinkToFit="1"/>
      <protection locked="0"/>
    </xf>
    <xf numFmtId="49" fontId="0" fillId="0" borderId="38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8" xfId="0" applyFont="1" applyFill="1" applyBorder="1" applyAlignment="1" applyProtection="1">
      <alignment vertical="center" shrinkToFit="1"/>
      <protection locked="0"/>
    </xf>
    <xf numFmtId="0" fontId="22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vertical="center" shrinkToFit="1"/>
      <protection locked="0"/>
    </xf>
    <xf numFmtId="49" fontId="12" fillId="0" borderId="28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4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56" fontId="4" fillId="0" borderId="16" xfId="0" applyNumberFormat="1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5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20" fontId="2" fillId="0" borderId="36" xfId="0" applyNumberFormat="1" applyFont="1" applyBorder="1" applyAlignment="1" applyProtection="1">
      <alignment horizontal="center" vertical="center" shrinkToFit="1"/>
      <protection/>
    </xf>
    <xf numFmtId="20" fontId="2" fillId="0" borderId="27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Fill="1" applyBorder="1" applyAlignment="1" applyProtection="1">
      <alignment vertical="center" shrinkToFit="1"/>
      <protection locked="0"/>
    </xf>
    <xf numFmtId="0" fontId="22" fillId="0" borderId="57" xfId="0" applyFont="1" applyFill="1" applyBorder="1" applyAlignment="1" applyProtection="1">
      <alignment vertical="center" shrinkToFit="1"/>
      <protection locked="0"/>
    </xf>
    <xf numFmtId="0" fontId="11" fillId="0" borderId="55" xfId="0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 applyProtection="1">
      <alignment vertical="center" shrinkToFit="1"/>
      <protection locked="0"/>
    </xf>
    <xf numFmtId="0" fontId="0" fillId="0" borderId="60" xfId="0" applyFont="1" applyFill="1" applyBorder="1" applyAlignment="1" applyProtection="1">
      <alignment vertical="center" shrinkToFit="1"/>
      <protection locked="0"/>
    </xf>
    <xf numFmtId="0" fontId="0" fillId="0" borderId="59" xfId="0" applyFill="1" applyBorder="1" applyAlignment="1" applyProtection="1">
      <alignment vertical="center"/>
      <protection locked="0"/>
    </xf>
    <xf numFmtId="49" fontId="12" fillId="0" borderId="54" xfId="0" applyNumberFormat="1" applyFont="1" applyFill="1" applyBorder="1" applyAlignment="1" applyProtection="1">
      <alignment vertical="center"/>
      <protection locked="0"/>
    </xf>
    <xf numFmtId="49" fontId="12" fillId="0" borderId="55" xfId="0" applyNumberFormat="1" applyFont="1" applyFill="1" applyBorder="1" applyAlignment="1" applyProtection="1">
      <alignment vertical="center"/>
      <protection locked="0"/>
    </xf>
    <xf numFmtId="49" fontId="0" fillId="0" borderId="55" xfId="0" applyNumberFormat="1" applyFont="1" applyFill="1" applyBorder="1" applyAlignment="1" applyProtection="1">
      <alignment vertical="center" shrinkToFit="1"/>
      <protection locked="0"/>
    </xf>
    <xf numFmtId="0" fontId="0" fillId="0" borderId="61" xfId="0" applyFont="1" applyFill="1" applyBorder="1" applyAlignment="1" applyProtection="1">
      <alignment horizontal="center" vertical="center" shrinkToFit="1"/>
      <protection locked="0"/>
    </xf>
    <xf numFmtId="0" fontId="22" fillId="0" borderId="54" xfId="0" applyFont="1" applyFill="1" applyBorder="1" applyAlignment="1" applyProtection="1">
      <alignment vertical="center" shrinkToFit="1"/>
      <protection locked="0"/>
    </xf>
    <xf numFmtId="49" fontId="12" fillId="0" borderId="58" xfId="0" applyNumberFormat="1" applyFont="1" applyFill="1" applyBorder="1" applyAlignment="1" applyProtection="1">
      <alignment vertical="center"/>
      <protection locked="0"/>
    </xf>
    <xf numFmtId="0" fontId="11" fillId="0" borderId="62" xfId="0" applyFont="1" applyFill="1" applyBorder="1" applyAlignment="1" applyProtection="1">
      <alignment vertical="center" shrinkToFit="1"/>
      <protection locked="0"/>
    </xf>
    <xf numFmtId="0" fontId="22" fillId="0" borderId="62" xfId="0" applyFont="1" applyFill="1" applyBorder="1" applyAlignment="1" applyProtection="1">
      <alignment vertical="center" shrinkToFit="1"/>
      <protection locked="0"/>
    </xf>
    <xf numFmtId="0" fontId="16" fillId="0" borderId="55" xfId="0" applyFont="1" applyFill="1" applyBorder="1" applyAlignment="1" applyProtection="1">
      <alignment vertical="center" shrinkToFit="1"/>
      <protection locked="0"/>
    </xf>
    <xf numFmtId="0" fontId="22" fillId="0" borderId="58" xfId="0" applyFont="1" applyFill="1" applyBorder="1" applyAlignment="1" applyProtection="1">
      <alignment vertical="center" shrinkToFit="1"/>
      <protection locked="0"/>
    </xf>
    <xf numFmtId="0" fontId="22" fillId="0" borderId="61" xfId="0" applyFont="1" applyFill="1" applyBorder="1" applyAlignment="1" applyProtection="1">
      <alignment vertical="center" shrinkToFit="1"/>
      <protection locked="0"/>
    </xf>
    <xf numFmtId="0" fontId="4" fillId="37" borderId="28" xfId="0" applyFont="1" applyFill="1" applyBorder="1" applyAlignment="1" applyProtection="1">
      <alignment vertical="center" shrinkToFit="1"/>
      <protection locked="0"/>
    </xf>
    <xf numFmtId="0" fontId="6" fillId="37" borderId="0" xfId="0" applyFont="1" applyFill="1" applyAlignment="1" applyProtection="1">
      <alignment horizontal="center" vertical="center" shrinkToFit="1"/>
      <protection locked="0"/>
    </xf>
    <xf numFmtId="0" fontId="2" fillId="37" borderId="0" xfId="0" applyFont="1" applyFill="1" applyAlignment="1" applyProtection="1">
      <alignment horizontal="center" vertical="center" shrinkToFit="1"/>
      <protection locked="0"/>
    </xf>
    <xf numFmtId="0" fontId="6" fillId="37" borderId="0" xfId="0" applyFont="1" applyFill="1" applyBorder="1" applyAlignment="1" applyProtection="1">
      <alignment vertical="center" shrinkToFit="1"/>
      <protection locked="0"/>
    </xf>
    <xf numFmtId="0" fontId="0" fillId="37" borderId="17" xfId="0" applyFont="1" applyFill="1" applyBorder="1" applyAlignment="1" applyProtection="1">
      <alignment vertical="center" shrinkToFit="1"/>
      <protection locked="0"/>
    </xf>
    <xf numFmtId="0" fontId="0" fillId="37" borderId="17" xfId="0" applyFont="1" applyFill="1" applyBorder="1" applyAlignment="1" applyProtection="1">
      <alignment horizontal="center" vertical="center" shrinkToFit="1"/>
      <protection locked="0"/>
    </xf>
    <xf numFmtId="0" fontId="0" fillId="37" borderId="18" xfId="0" applyFont="1" applyFill="1" applyBorder="1" applyAlignment="1" applyProtection="1">
      <alignment horizontal="center" vertical="center" shrinkToFit="1"/>
      <protection locked="0"/>
    </xf>
    <xf numFmtId="0" fontId="0" fillId="37" borderId="19" xfId="0" applyFont="1" applyFill="1" applyBorder="1" applyAlignment="1" applyProtection="1">
      <alignment horizontal="center" vertical="center" shrinkToFit="1"/>
      <protection locked="0"/>
    </xf>
    <xf numFmtId="0" fontId="0" fillId="37" borderId="15" xfId="0" applyFont="1" applyFill="1" applyBorder="1" applyAlignment="1" applyProtection="1">
      <alignment vertical="center" shrinkToFit="1"/>
      <protection locked="0"/>
    </xf>
    <xf numFmtId="0" fontId="0" fillId="37" borderId="15" xfId="0" applyFont="1" applyFill="1" applyBorder="1" applyAlignment="1" applyProtection="1">
      <alignment horizontal="center" vertical="center" shrinkToFit="1"/>
      <protection locked="0"/>
    </xf>
    <xf numFmtId="0" fontId="0" fillId="37" borderId="30" xfId="0" applyFont="1" applyFill="1" applyBorder="1" applyAlignment="1" applyProtection="1">
      <alignment horizontal="center" vertical="center" shrinkToFit="1"/>
      <protection locked="0"/>
    </xf>
    <xf numFmtId="0" fontId="0" fillId="37" borderId="31" xfId="0" applyFont="1" applyFill="1" applyBorder="1" applyAlignment="1" applyProtection="1">
      <alignment horizontal="center" vertical="center" shrinkToFit="1"/>
      <protection locked="0"/>
    </xf>
    <xf numFmtId="0" fontId="0" fillId="37" borderId="14" xfId="0" applyFont="1" applyFill="1" applyBorder="1" applyAlignment="1" applyProtection="1">
      <alignment vertical="center" shrinkToFit="1"/>
      <protection locked="0"/>
    </xf>
    <xf numFmtId="0" fontId="0" fillId="37" borderId="14" xfId="0" applyFont="1" applyFill="1" applyBorder="1" applyAlignment="1" applyProtection="1">
      <alignment horizontal="center" vertical="center" shrinkToFit="1"/>
      <protection locked="0"/>
    </xf>
    <xf numFmtId="0" fontId="0" fillId="37" borderId="20" xfId="0" applyFont="1" applyFill="1" applyBorder="1" applyAlignment="1" applyProtection="1">
      <alignment horizontal="center" vertical="center" shrinkToFit="1"/>
      <protection locked="0"/>
    </xf>
    <xf numFmtId="0" fontId="0" fillId="37" borderId="21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vertical="center" shrinkToFit="1"/>
      <protection locked="0"/>
    </xf>
    <xf numFmtId="0" fontId="22" fillId="0" borderId="63" xfId="0" applyFont="1" applyFill="1" applyBorder="1" applyAlignment="1" applyProtection="1">
      <alignment vertical="center" shrinkToFit="1"/>
      <protection locked="0"/>
    </xf>
    <xf numFmtId="0" fontId="0" fillId="0" borderId="62" xfId="0" applyFont="1" applyFill="1" applyBorder="1" applyAlignment="1" applyProtection="1">
      <alignment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2" fillId="34" borderId="40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26" borderId="33" xfId="0" applyFont="1" applyFill="1" applyBorder="1" applyAlignment="1" applyProtection="1">
      <alignment horizontal="center" vertical="center" shrinkToFit="1"/>
      <protection/>
    </xf>
    <xf numFmtId="0" fontId="2" fillId="26" borderId="14" xfId="0" applyFont="1" applyFill="1" applyBorder="1" applyAlignment="1" applyProtection="1">
      <alignment horizontal="center" vertical="center" shrinkToFit="1"/>
      <protection/>
    </xf>
    <xf numFmtId="0" fontId="2" fillId="26" borderId="21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15" fillId="0" borderId="23" xfId="0" applyFont="1" applyFill="1" applyBorder="1" applyAlignment="1" applyProtection="1">
      <alignment vertical="center" shrinkToFit="1"/>
      <protection locked="0"/>
    </xf>
    <xf numFmtId="0" fontId="15" fillId="0" borderId="64" xfId="0" applyFont="1" applyFill="1" applyBorder="1" applyAlignment="1" applyProtection="1">
      <alignment vertical="center" shrinkToFit="1"/>
      <protection locked="0"/>
    </xf>
    <xf numFmtId="0" fontId="2" fillId="0" borderId="26" xfId="0" applyNumberFormat="1" applyFont="1" applyBorder="1" applyAlignment="1" applyProtection="1">
      <alignment horizontal="center" vertical="center" shrinkToFit="1"/>
      <protection/>
    </xf>
    <xf numFmtId="0" fontId="2" fillId="0" borderId="31" xfId="0" applyNumberFormat="1" applyFont="1" applyBorder="1" applyAlignment="1" applyProtection="1">
      <alignment horizontal="center" vertical="center" shrinkToFit="1"/>
      <protection/>
    </xf>
    <xf numFmtId="0" fontId="2" fillId="0" borderId="32" xfId="0" applyNumberFormat="1" applyFont="1" applyBorder="1" applyAlignment="1" applyProtection="1">
      <alignment horizontal="center" vertical="center" shrinkToFit="1"/>
      <protection/>
    </xf>
    <xf numFmtId="0" fontId="2" fillId="0" borderId="15" xfId="0" applyNumberFormat="1" applyFont="1" applyBorder="1" applyAlignment="1" applyProtection="1">
      <alignment horizontal="center" vertical="center" shrinkToFit="1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67" xfId="0" applyFont="1" applyBorder="1" applyAlignment="1" applyProtection="1">
      <alignment horizontal="center" vertical="center" shrinkToFit="1"/>
      <protection/>
    </xf>
    <xf numFmtId="0" fontId="2" fillId="34" borderId="50" xfId="0" applyFont="1" applyFill="1" applyBorder="1" applyAlignment="1" applyProtection="1">
      <alignment horizontal="center" vertical="center" shrinkToFit="1"/>
      <protection/>
    </xf>
    <xf numFmtId="0" fontId="2" fillId="34" borderId="17" xfId="0" applyFont="1" applyFill="1" applyBorder="1" applyAlignment="1" applyProtection="1">
      <alignment horizontal="center" vertical="center" shrinkToFit="1"/>
      <protection/>
    </xf>
    <xf numFmtId="0" fontId="2" fillId="34" borderId="19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center" vertical="center" shrinkToFit="1"/>
      <protection/>
    </xf>
    <xf numFmtId="49" fontId="2" fillId="0" borderId="25" xfId="0" applyNumberFormat="1" applyFont="1" applyBorder="1" applyAlignment="1" applyProtection="1">
      <alignment horizontal="center" vertical="center" shrinkToFit="1"/>
      <protection/>
    </xf>
    <xf numFmtId="0" fontId="2" fillId="0" borderId="19" xfId="0" applyNumberFormat="1" applyFont="1" applyBorder="1" applyAlignment="1" applyProtection="1">
      <alignment horizontal="center" vertical="center" shrinkToFit="1"/>
      <protection/>
    </xf>
    <xf numFmtId="49" fontId="2" fillId="0" borderId="50" xfId="0" applyNumberFormat="1" applyFont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horizontal="center" vertical="center" shrinkToFit="1"/>
      <protection/>
    </xf>
    <xf numFmtId="0" fontId="2" fillId="32" borderId="24" xfId="0" applyFont="1" applyFill="1" applyBorder="1" applyAlignment="1" applyProtection="1">
      <alignment horizontal="center" vertical="center" shrinkToFit="1"/>
      <protection/>
    </xf>
    <xf numFmtId="0" fontId="2" fillId="32" borderId="68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2" fillId="32" borderId="45" xfId="0" applyFont="1" applyFill="1" applyBorder="1" applyAlignment="1" applyProtection="1">
      <alignment horizontal="center" vertical="center" shrinkToFit="1"/>
      <protection/>
    </xf>
    <xf numFmtId="0" fontId="2" fillId="32" borderId="69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0" fontId="2" fillId="32" borderId="23" xfId="0" applyFont="1" applyFill="1" applyBorder="1" applyAlignment="1" applyProtection="1">
      <alignment horizontal="center" vertical="center" shrinkToFit="1"/>
      <protection/>
    </xf>
    <xf numFmtId="0" fontId="2" fillId="32" borderId="64" xfId="0" applyFont="1" applyFill="1" applyBorder="1" applyAlignment="1" applyProtection="1">
      <alignment horizontal="center" vertical="center" shrinkToFit="1"/>
      <protection/>
    </xf>
    <xf numFmtId="0" fontId="2" fillId="32" borderId="22" xfId="0" applyFont="1" applyFill="1" applyBorder="1" applyAlignment="1" applyProtection="1">
      <alignment horizontal="center" vertical="center" shrinkToFit="1"/>
      <protection/>
    </xf>
    <xf numFmtId="0" fontId="2" fillId="32" borderId="67" xfId="0" applyFont="1" applyFill="1" applyBorder="1" applyAlignment="1" applyProtection="1">
      <alignment horizontal="center" vertical="center" shrinkToFit="1"/>
      <protection/>
    </xf>
    <xf numFmtId="0" fontId="2" fillId="30" borderId="71" xfId="0" applyFont="1" applyFill="1" applyBorder="1" applyAlignment="1" applyProtection="1">
      <alignment horizontal="center" vertical="center" shrinkToFit="1"/>
      <protection/>
    </xf>
    <xf numFmtId="0" fontId="2" fillId="30" borderId="72" xfId="0" applyFont="1" applyFill="1" applyBorder="1" applyAlignment="1" applyProtection="1">
      <alignment horizontal="center" vertical="center" shrinkToFit="1"/>
      <protection/>
    </xf>
    <xf numFmtId="0" fontId="2" fillId="34" borderId="73" xfId="0" applyFont="1" applyFill="1" applyBorder="1" applyAlignment="1" applyProtection="1">
      <alignment horizontal="center" vertical="center" shrinkToFit="1"/>
      <protection locked="0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0" fontId="2" fillId="34" borderId="74" xfId="0" applyFont="1" applyFill="1" applyBorder="1" applyAlignment="1" applyProtection="1">
      <alignment horizontal="center" vertical="center" shrinkToFit="1"/>
      <protection locked="0"/>
    </xf>
    <xf numFmtId="0" fontId="2" fillId="34" borderId="32" xfId="0" applyFont="1" applyFill="1" applyBorder="1" applyAlignment="1" applyProtection="1">
      <alignment horizontal="center" vertical="center" shrinkToFit="1"/>
      <protection/>
    </xf>
    <xf numFmtId="0" fontId="2" fillId="34" borderId="15" xfId="0" applyFont="1" applyFill="1" applyBorder="1" applyAlignment="1" applyProtection="1">
      <alignment horizontal="center" vertical="center" shrinkToFit="1"/>
      <protection/>
    </xf>
    <xf numFmtId="0" fontId="2" fillId="34" borderId="31" xfId="0" applyFont="1" applyFill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26" borderId="75" xfId="0" applyFont="1" applyFill="1" applyBorder="1" applyAlignment="1" applyProtection="1">
      <alignment horizontal="center" vertical="center" shrinkToFit="1"/>
      <protection/>
    </xf>
    <xf numFmtId="0" fontId="2" fillId="26" borderId="29" xfId="0" applyFont="1" applyFill="1" applyBorder="1" applyAlignment="1" applyProtection="1">
      <alignment horizontal="center" vertical="center" shrinkToFit="1"/>
      <protection/>
    </xf>
    <xf numFmtId="0" fontId="2" fillId="26" borderId="76" xfId="0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26" borderId="32" xfId="0" applyFont="1" applyFill="1" applyBorder="1" applyAlignment="1" applyProtection="1">
      <alignment horizontal="center" vertical="center" shrinkToFit="1"/>
      <protection/>
    </xf>
    <xf numFmtId="0" fontId="2" fillId="26" borderId="15" xfId="0" applyFont="1" applyFill="1" applyBorder="1" applyAlignment="1" applyProtection="1">
      <alignment horizontal="center" vertical="center" shrinkToFit="1"/>
      <protection/>
    </xf>
    <xf numFmtId="0" fontId="2" fillId="26" borderId="31" xfId="0" applyFont="1" applyFill="1" applyBorder="1" applyAlignment="1" applyProtection="1">
      <alignment horizontal="center" vertical="center" shrinkToFit="1"/>
      <protection/>
    </xf>
    <xf numFmtId="0" fontId="2" fillId="26" borderId="10" xfId="0" applyFont="1" applyFill="1" applyBorder="1" applyAlignment="1" applyProtection="1">
      <alignment horizontal="center" vertical="center" shrinkToFit="1"/>
      <protection/>
    </xf>
    <xf numFmtId="0" fontId="2" fillId="26" borderId="0" xfId="0" applyFont="1" applyFill="1" applyBorder="1" applyAlignment="1" applyProtection="1">
      <alignment horizontal="center" vertical="center" shrinkToFit="1"/>
      <protection/>
    </xf>
    <xf numFmtId="0" fontId="2" fillId="26" borderId="77" xfId="0" applyFont="1" applyFill="1" applyBorder="1" applyAlignment="1" applyProtection="1">
      <alignment horizontal="center" vertical="center" shrinkToFit="1"/>
      <protection/>
    </xf>
    <xf numFmtId="0" fontId="2" fillId="0" borderId="33" xfId="0" applyNumberFormat="1" applyFont="1" applyBorder="1" applyAlignment="1" applyProtection="1">
      <alignment horizontal="center" vertical="center" shrinkToFit="1"/>
      <protection/>
    </xf>
    <xf numFmtId="0" fontId="2" fillId="0" borderId="14" xfId="0" applyNumberFormat="1" applyFont="1" applyBorder="1" applyAlignment="1" applyProtection="1">
      <alignment horizontal="center" vertical="center" shrinkToFit="1"/>
      <protection/>
    </xf>
    <xf numFmtId="0" fontId="2" fillId="0" borderId="21" xfId="0" applyNumberFormat="1" applyFont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26" borderId="44" xfId="0" applyFont="1" applyFill="1" applyBorder="1" applyAlignment="1" applyProtection="1">
      <alignment horizontal="center" vertical="center" shrinkToFit="1"/>
      <protection/>
    </xf>
    <xf numFmtId="0" fontId="2" fillId="26" borderId="38" xfId="0" applyFont="1" applyFill="1" applyBorder="1" applyAlignment="1" applyProtection="1">
      <alignment horizontal="center" vertical="center" shrinkToFit="1"/>
      <protection/>
    </xf>
    <xf numFmtId="0" fontId="2" fillId="26" borderId="43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67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37" borderId="75" xfId="0" applyFont="1" applyFill="1" applyBorder="1" applyAlignment="1" applyProtection="1">
      <alignment horizontal="center" vertical="center" shrinkToFit="1"/>
      <protection locked="0"/>
    </xf>
    <xf numFmtId="0" fontId="3" fillId="37" borderId="29" xfId="0" applyFont="1" applyFill="1" applyBorder="1" applyAlignment="1" applyProtection="1">
      <alignment horizontal="center" vertical="center" shrinkToFit="1"/>
      <protection locked="0"/>
    </xf>
    <xf numFmtId="0" fontId="3" fillId="37" borderId="76" xfId="0" applyFont="1" applyFill="1" applyBorder="1" applyAlignment="1" applyProtection="1">
      <alignment horizontal="center" vertical="center" shrinkToFit="1"/>
      <protection locked="0"/>
    </xf>
    <xf numFmtId="0" fontId="3" fillId="37" borderId="10" xfId="0" applyFont="1" applyFill="1" applyBorder="1" applyAlignment="1" applyProtection="1">
      <alignment horizontal="center" vertical="center" shrinkToFit="1"/>
      <protection locked="0"/>
    </xf>
    <xf numFmtId="0" fontId="3" fillId="37" borderId="0" xfId="0" applyFont="1" applyFill="1" applyBorder="1" applyAlignment="1" applyProtection="1">
      <alignment horizontal="center" vertical="center" shrinkToFit="1"/>
      <protection locked="0"/>
    </xf>
    <xf numFmtId="0" fontId="3" fillId="37" borderId="77" xfId="0" applyFont="1" applyFill="1" applyBorder="1" applyAlignment="1" applyProtection="1">
      <alignment horizontal="center" vertical="center" shrinkToFit="1"/>
      <protection locked="0"/>
    </xf>
    <xf numFmtId="0" fontId="3" fillId="37" borderId="53" xfId="0" applyFont="1" applyFill="1" applyBorder="1" applyAlignment="1" applyProtection="1">
      <alignment horizontal="center" vertical="center" shrinkToFit="1"/>
      <protection locked="0"/>
    </xf>
    <xf numFmtId="0" fontId="3" fillId="37" borderId="40" xfId="0" applyFont="1" applyFill="1" applyBorder="1" applyAlignment="1" applyProtection="1">
      <alignment horizontal="center" vertical="center" shrinkToFit="1"/>
      <protection locked="0"/>
    </xf>
    <xf numFmtId="0" fontId="3" fillId="37" borderId="78" xfId="0" applyFont="1" applyFill="1" applyBorder="1" applyAlignment="1" applyProtection="1">
      <alignment horizontal="center" vertical="center" shrinkToFit="1"/>
      <protection locked="0"/>
    </xf>
    <xf numFmtId="0" fontId="3" fillId="0" borderId="75" xfId="0" applyFont="1" applyFill="1" applyBorder="1" applyAlignment="1" applyProtection="1">
      <alignment horizontal="center" vertical="center" shrinkToFit="1"/>
      <protection locked="0"/>
    </xf>
    <xf numFmtId="0" fontId="19" fillId="0" borderId="29" xfId="0" applyFont="1" applyBorder="1" applyAlignment="1" applyProtection="1">
      <alignment horizontal="center" vertical="center" shrinkToFit="1"/>
      <protection locked="0"/>
    </xf>
    <xf numFmtId="0" fontId="19" fillId="0" borderId="76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 applyProtection="1">
      <alignment horizontal="center" vertical="center" shrinkToFit="1"/>
      <protection locked="0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2" fillId="31" borderId="45" xfId="0" applyFont="1" applyFill="1" applyBorder="1" applyAlignment="1" applyProtection="1">
      <alignment horizontal="center" vertical="center" shrinkToFit="1"/>
      <protection locked="0"/>
    </xf>
    <xf numFmtId="0" fontId="2" fillId="31" borderId="69" xfId="0" applyFont="1" applyFill="1" applyBorder="1" applyAlignment="1" applyProtection="1">
      <alignment horizontal="center" vertical="center" shrinkToFit="1"/>
      <protection locked="0"/>
    </xf>
    <xf numFmtId="0" fontId="0" fillId="37" borderId="14" xfId="0" applyFont="1" applyFill="1" applyBorder="1" applyAlignment="1" applyProtection="1">
      <alignment horizontal="center" vertical="center" shrinkToFit="1"/>
      <protection locked="0"/>
    </xf>
    <xf numFmtId="0" fontId="0" fillId="37" borderId="33" xfId="0" applyFont="1" applyFill="1" applyBorder="1" applyAlignment="1" applyProtection="1">
      <alignment horizontal="center" vertical="center" shrinkToFit="1"/>
      <protection locked="0"/>
    </xf>
    <xf numFmtId="0" fontId="6" fillId="37" borderId="14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2" fillId="31" borderId="13" xfId="0" applyFont="1" applyFill="1" applyBorder="1" applyAlignment="1" applyProtection="1">
      <alignment horizontal="center" vertical="center" shrinkToFit="1"/>
      <protection locked="0"/>
    </xf>
    <xf numFmtId="0" fontId="2" fillId="31" borderId="12" xfId="0" applyFont="1" applyFill="1" applyBorder="1" applyAlignment="1" applyProtection="1">
      <alignment horizontal="center" vertical="center" shrinkToFit="1"/>
      <protection locked="0"/>
    </xf>
    <xf numFmtId="0" fontId="2" fillId="31" borderId="24" xfId="0" applyFont="1" applyFill="1" applyBorder="1" applyAlignment="1" applyProtection="1">
      <alignment horizontal="center" vertical="center" shrinkToFit="1"/>
      <protection locked="0"/>
    </xf>
    <xf numFmtId="0" fontId="2" fillId="31" borderId="11" xfId="0" applyFont="1" applyFill="1" applyBorder="1" applyAlignment="1" applyProtection="1">
      <alignment horizontal="center" vertical="center" shrinkToFit="1"/>
      <protection locked="0"/>
    </xf>
    <xf numFmtId="0" fontId="2" fillId="31" borderId="23" xfId="0" applyFont="1" applyFill="1" applyBorder="1" applyAlignment="1" applyProtection="1">
      <alignment horizontal="center" vertical="center" shrinkToFit="1"/>
      <protection locked="0"/>
    </xf>
    <xf numFmtId="0" fontId="2" fillId="31" borderId="64" xfId="0" applyFont="1" applyFill="1" applyBorder="1" applyAlignment="1" applyProtection="1">
      <alignment horizontal="center" vertical="center" shrinkToFit="1"/>
      <protection locked="0"/>
    </xf>
    <xf numFmtId="0" fontId="2" fillId="31" borderId="68" xfId="0" applyFont="1" applyFill="1" applyBorder="1" applyAlignment="1" applyProtection="1">
      <alignment horizontal="center" vertical="center" shrinkToFit="1"/>
      <protection locked="0"/>
    </xf>
    <xf numFmtId="0" fontId="2" fillId="31" borderId="22" xfId="0" applyFont="1" applyFill="1" applyBorder="1" applyAlignment="1" applyProtection="1">
      <alignment horizontal="center" vertical="center" shrinkToFit="1"/>
      <protection locked="0"/>
    </xf>
    <xf numFmtId="0" fontId="2" fillId="31" borderId="67" xfId="0" applyFont="1" applyFill="1" applyBorder="1" applyAlignment="1" applyProtection="1">
      <alignment horizontal="center" vertical="center" shrinkToFit="1"/>
      <protection locked="0"/>
    </xf>
    <xf numFmtId="0" fontId="2" fillId="31" borderId="51" xfId="0" applyFont="1" applyFill="1" applyBorder="1" applyAlignment="1" applyProtection="1">
      <alignment horizontal="center" vertical="center" shrinkToFit="1"/>
      <protection locked="0"/>
    </xf>
    <xf numFmtId="0" fontId="2" fillId="31" borderId="46" xfId="0" applyFont="1" applyFill="1" applyBorder="1" applyAlignment="1" applyProtection="1">
      <alignment horizontal="center" vertical="center" shrinkToFit="1"/>
      <protection locked="0"/>
    </xf>
    <xf numFmtId="0" fontId="2" fillId="31" borderId="48" xfId="0" applyFont="1" applyFill="1" applyBorder="1" applyAlignment="1" applyProtection="1">
      <alignment horizontal="center" vertical="center" shrinkToFit="1"/>
      <protection locked="0"/>
    </xf>
    <xf numFmtId="0" fontId="2" fillId="31" borderId="79" xfId="0" applyFont="1" applyFill="1" applyBorder="1" applyAlignment="1" applyProtection="1">
      <alignment horizontal="center" vertical="center" shrinkToFit="1"/>
      <protection locked="0"/>
    </xf>
    <xf numFmtId="0" fontId="2" fillId="27" borderId="8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vertical="center" shrinkToFit="1"/>
      <protection locked="0"/>
    </xf>
    <xf numFmtId="0" fontId="15" fillId="0" borderId="68" xfId="0" applyFont="1" applyFill="1" applyBorder="1" applyAlignment="1" applyProtection="1">
      <alignment vertical="center" shrinkToFit="1"/>
      <protection locked="0"/>
    </xf>
    <xf numFmtId="5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5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37" borderId="17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0" fillId="37" borderId="27" xfId="0" applyFont="1" applyFill="1" applyBorder="1" applyAlignment="1" applyProtection="1">
      <alignment horizontal="center" vertical="center" shrinkToFit="1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6" fillId="37" borderId="73" xfId="0" applyFont="1" applyFill="1" applyBorder="1" applyAlignment="1" applyProtection="1">
      <alignment horizontal="center" vertical="center" shrinkToFit="1"/>
      <protection locked="0"/>
    </xf>
    <xf numFmtId="0" fontId="6" fillId="37" borderId="16" xfId="0" applyFont="1" applyFill="1" applyBorder="1" applyAlignment="1" applyProtection="1">
      <alignment horizontal="center" vertical="center" shrinkToFit="1"/>
      <protection locked="0"/>
    </xf>
    <xf numFmtId="0" fontId="6" fillId="37" borderId="74" xfId="0" applyFont="1" applyFill="1" applyBorder="1" applyAlignment="1" applyProtection="1">
      <alignment horizontal="center" vertical="center" shrinkToFit="1"/>
      <protection locked="0"/>
    </xf>
    <xf numFmtId="56" fontId="6" fillId="37" borderId="50" xfId="0" applyNumberFormat="1" applyFont="1" applyFill="1" applyBorder="1" applyAlignment="1" applyProtection="1">
      <alignment horizontal="center" vertical="center" shrinkToFit="1"/>
      <protection locked="0"/>
    </xf>
    <xf numFmtId="56" fontId="6" fillId="37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37" borderId="17" xfId="0" applyNumberFormat="1" applyFont="1" applyFill="1" applyBorder="1" applyAlignment="1" applyProtection="1">
      <alignment horizontal="right" vertical="center" shrinkToFit="1"/>
      <protection locked="0"/>
    </xf>
    <xf numFmtId="49" fontId="6" fillId="37" borderId="18" xfId="0" applyNumberFormat="1" applyFont="1" applyFill="1" applyBorder="1" applyAlignment="1" applyProtection="1">
      <alignment horizontal="right" vertical="center" shrinkToFit="1"/>
      <protection locked="0"/>
    </xf>
    <xf numFmtId="0" fontId="0" fillId="37" borderId="25" xfId="0" applyFont="1" applyFill="1" applyBorder="1" applyAlignment="1" applyProtection="1">
      <alignment horizontal="center" vertical="center" shrinkToFit="1"/>
      <protection locked="0"/>
    </xf>
    <xf numFmtId="0" fontId="5" fillId="37" borderId="0" xfId="0" applyFont="1" applyFill="1" applyBorder="1" applyAlignment="1" applyProtection="1">
      <alignment horizontal="left" vertical="center" shrinkToFit="1"/>
      <protection locked="0"/>
    </xf>
    <xf numFmtId="56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56" fontId="6" fillId="37" borderId="33" xfId="0" applyNumberFormat="1" applyFont="1" applyFill="1" applyBorder="1" applyAlignment="1" applyProtection="1">
      <alignment horizontal="center" vertical="center" shrinkToFit="1"/>
      <protection locked="0"/>
    </xf>
    <xf numFmtId="56" fontId="6" fillId="37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7" borderId="14" xfId="0" applyNumberFormat="1" applyFont="1" applyFill="1" applyBorder="1" applyAlignment="1" applyProtection="1">
      <alignment horizontal="right" vertical="center" shrinkToFit="1"/>
      <protection locked="0"/>
    </xf>
    <xf numFmtId="49" fontId="6" fillId="37" borderId="20" xfId="0" applyNumberFormat="1" applyFont="1" applyFill="1" applyBorder="1" applyAlignment="1" applyProtection="1">
      <alignment horizontal="right" vertical="center" shrinkToFit="1"/>
      <protection locked="0"/>
    </xf>
    <xf numFmtId="0" fontId="6" fillId="37" borderId="25" xfId="0" applyFont="1" applyFill="1" applyBorder="1" applyAlignment="1" applyProtection="1">
      <alignment horizontal="center" vertical="center" shrinkToFit="1"/>
      <protection locked="0"/>
    </xf>
    <xf numFmtId="0" fontId="6" fillId="37" borderId="1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37" borderId="26" xfId="0" applyFont="1" applyFill="1" applyBorder="1" applyAlignment="1" applyProtection="1">
      <alignment horizontal="center" vertical="center" shrinkToFit="1"/>
      <protection locked="0"/>
    </xf>
    <xf numFmtId="0" fontId="6" fillId="37" borderId="15" xfId="0" applyFont="1" applyFill="1" applyBorder="1" applyAlignment="1" applyProtection="1">
      <alignment horizontal="center" vertical="center" shrinkToFit="1"/>
      <protection locked="0"/>
    </xf>
    <xf numFmtId="56" fontId="6" fillId="37" borderId="32" xfId="0" applyNumberFormat="1" applyFont="1" applyFill="1" applyBorder="1" applyAlignment="1" applyProtection="1">
      <alignment horizontal="center" vertical="center" shrinkToFit="1"/>
      <protection locked="0"/>
    </xf>
    <xf numFmtId="56" fontId="6" fillId="37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7" borderId="17" xfId="0" applyFont="1" applyFill="1" applyBorder="1" applyAlignment="1" applyProtection="1">
      <alignment vertical="center"/>
      <protection locked="0"/>
    </xf>
    <xf numFmtId="0" fontId="0" fillId="37" borderId="50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4" fillId="37" borderId="10" xfId="0" applyFont="1" applyFill="1" applyBorder="1" applyAlignment="1" applyProtection="1">
      <alignment horizontal="left" vertical="center" shrinkToFit="1"/>
      <protection locked="0"/>
    </xf>
    <xf numFmtId="0" fontId="4" fillId="37" borderId="0" xfId="0" applyFont="1" applyFill="1" applyBorder="1" applyAlignment="1" applyProtection="1">
      <alignment horizontal="left" vertical="center" shrinkToFit="1"/>
      <protection locked="0"/>
    </xf>
    <xf numFmtId="0" fontId="6" fillId="37" borderId="19" xfId="0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187" fontId="3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6" fillId="37" borderId="27" xfId="0" applyFont="1" applyFill="1" applyBorder="1" applyAlignment="1" applyProtection="1">
      <alignment horizontal="center" vertical="center" shrinkToFit="1"/>
      <protection locked="0"/>
    </xf>
    <xf numFmtId="49" fontId="6" fillId="37" borderId="15" xfId="0" applyNumberFormat="1" applyFont="1" applyFill="1" applyBorder="1" applyAlignment="1" applyProtection="1">
      <alignment horizontal="right" vertical="center" shrinkToFit="1"/>
      <protection locked="0"/>
    </xf>
    <xf numFmtId="49" fontId="6" fillId="37" borderId="30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187" fontId="4" fillId="0" borderId="40" xfId="0" applyNumberFormat="1" applyFont="1" applyFill="1" applyBorder="1" applyAlignment="1" applyProtection="1">
      <alignment horizontal="right" vertical="center" shrinkToFit="1"/>
      <protection/>
    </xf>
    <xf numFmtId="0" fontId="6" fillId="37" borderId="30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83" xfId="0" applyFont="1" applyFill="1" applyBorder="1" applyAlignment="1" applyProtection="1">
      <alignment vertical="center"/>
      <protection locked="0"/>
    </xf>
    <xf numFmtId="0" fontId="0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 shrinkToFit="1"/>
      <protection/>
    </xf>
    <xf numFmtId="0" fontId="20" fillId="0" borderId="34" xfId="0" applyFont="1" applyFill="1" applyBorder="1" applyAlignment="1" applyProtection="1">
      <alignment horizontal="center" vertical="center" shrinkToFit="1"/>
      <protection/>
    </xf>
    <xf numFmtId="0" fontId="20" fillId="0" borderId="35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 applyProtection="1">
      <alignment horizontal="center" vertical="center" shrinkToFit="1"/>
      <protection/>
    </xf>
    <xf numFmtId="0" fontId="20" fillId="0" borderId="38" xfId="0" applyFont="1" applyFill="1" applyBorder="1" applyAlignment="1" applyProtection="1">
      <alignment horizontal="center" vertical="center" shrinkToFit="1"/>
      <protection/>
    </xf>
    <xf numFmtId="0" fontId="20" fillId="0" borderId="39" xfId="0" applyFont="1" applyFill="1" applyBorder="1" applyAlignment="1" applyProtection="1">
      <alignment horizontal="center" vertical="center" shrinkToFit="1"/>
      <protection/>
    </xf>
    <xf numFmtId="0" fontId="20" fillId="0" borderId="34" xfId="0" applyFont="1" applyFill="1" applyBorder="1" applyAlignment="1" applyProtection="1">
      <alignment vertical="center"/>
      <protection/>
    </xf>
    <xf numFmtId="0" fontId="20" fillId="0" borderId="35" xfId="0" applyFont="1" applyFill="1" applyBorder="1" applyAlignment="1" applyProtection="1">
      <alignment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0" fillId="0" borderId="38" xfId="0" applyFont="1" applyFill="1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5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2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38" borderId="41" xfId="0" applyFont="1" applyFill="1" applyBorder="1" applyAlignment="1" applyProtection="1">
      <alignment horizontal="center" vertical="center" shrinkToFit="1"/>
      <protection/>
    </xf>
    <xf numFmtId="0" fontId="20" fillId="38" borderId="34" xfId="0" applyFont="1" applyFill="1" applyBorder="1" applyAlignment="1" applyProtection="1">
      <alignment vertical="center"/>
      <protection/>
    </xf>
    <xf numFmtId="0" fontId="20" fillId="38" borderId="35" xfId="0" applyFont="1" applyFill="1" applyBorder="1" applyAlignment="1" applyProtection="1">
      <alignment vertical="center"/>
      <protection/>
    </xf>
    <xf numFmtId="0" fontId="20" fillId="38" borderId="37" xfId="0" applyFont="1" applyFill="1" applyBorder="1" applyAlignment="1" applyProtection="1">
      <alignment vertical="center"/>
      <protection/>
    </xf>
    <xf numFmtId="0" fontId="20" fillId="38" borderId="38" xfId="0" applyFont="1" applyFill="1" applyBorder="1" applyAlignment="1" applyProtection="1">
      <alignment vertical="center"/>
      <protection/>
    </xf>
    <xf numFmtId="0" fontId="20" fillId="38" borderId="39" xfId="0" applyFont="1" applyFill="1" applyBorder="1" applyAlignment="1" applyProtection="1">
      <alignment vertical="center"/>
      <protection/>
    </xf>
    <xf numFmtId="0" fontId="20" fillId="38" borderId="34" xfId="0" applyFont="1" applyFill="1" applyBorder="1" applyAlignment="1" applyProtection="1">
      <alignment horizontal="center" vertical="center" shrinkToFit="1"/>
      <protection/>
    </xf>
    <xf numFmtId="0" fontId="20" fillId="38" borderId="35" xfId="0" applyFont="1" applyFill="1" applyBorder="1" applyAlignment="1" applyProtection="1">
      <alignment horizontal="center" vertical="center" shrinkToFit="1"/>
      <protection/>
    </xf>
    <xf numFmtId="0" fontId="20" fillId="38" borderId="37" xfId="0" applyFont="1" applyFill="1" applyBorder="1" applyAlignment="1" applyProtection="1">
      <alignment horizontal="center" vertical="center" shrinkToFit="1"/>
      <protection/>
    </xf>
    <xf numFmtId="0" fontId="20" fillId="38" borderId="38" xfId="0" applyFont="1" applyFill="1" applyBorder="1" applyAlignment="1" applyProtection="1">
      <alignment horizontal="center" vertical="center" shrinkToFit="1"/>
      <protection/>
    </xf>
    <xf numFmtId="0" fontId="20" fillId="38" borderId="39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2" fillId="12" borderId="23" xfId="0" applyFont="1" applyFill="1" applyBorder="1" applyAlignment="1" applyProtection="1">
      <alignment horizontal="center" vertical="center" shrinkToFit="1"/>
      <protection locked="0"/>
    </xf>
    <xf numFmtId="0" fontId="2" fillId="12" borderId="26" xfId="0" applyFont="1" applyFill="1" applyBorder="1" applyAlignment="1" applyProtection="1">
      <alignment horizontal="center" vertical="center" shrinkToFit="1"/>
      <protection locked="0"/>
    </xf>
    <xf numFmtId="187" fontId="17" fillId="0" borderId="85" xfId="0" applyNumberFormat="1" applyFont="1" applyBorder="1" applyAlignment="1" applyProtection="1">
      <alignment horizontal="center" vertical="center" shrinkToFit="1"/>
      <protection locked="0"/>
    </xf>
    <xf numFmtId="187" fontId="17" fillId="0" borderId="0" xfId="0" applyNumberFormat="1" applyFont="1" applyBorder="1" applyAlignment="1" applyProtection="1">
      <alignment horizontal="center" vertical="center" shrinkToFit="1"/>
      <protection locked="0"/>
    </xf>
    <xf numFmtId="187" fontId="17" fillId="0" borderId="86" xfId="0" applyNumberFormat="1" applyFont="1" applyBorder="1" applyAlignment="1" applyProtection="1">
      <alignment horizontal="center" vertical="center" shrinkToFit="1"/>
      <protection locked="0"/>
    </xf>
    <xf numFmtId="0" fontId="10" fillId="39" borderId="23" xfId="0" applyFont="1" applyFill="1" applyBorder="1" applyAlignment="1" applyProtection="1">
      <alignment horizontal="center" vertical="center" shrinkToFit="1"/>
      <protection locked="0"/>
    </xf>
    <xf numFmtId="0" fontId="2" fillId="12" borderId="24" xfId="0" applyFont="1" applyFill="1" applyBorder="1" applyAlignment="1" applyProtection="1">
      <alignment horizontal="center" vertical="center" shrinkToFit="1"/>
      <protection locked="0"/>
    </xf>
    <xf numFmtId="0" fontId="2" fillId="12" borderId="27" xfId="0" applyFont="1" applyFill="1" applyBorder="1" applyAlignment="1" applyProtection="1">
      <alignment horizontal="center" vertical="center" shrinkToFit="1"/>
      <protection locked="0"/>
    </xf>
    <xf numFmtId="0" fontId="10" fillId="8" borderId="23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 shrinkToFit="1"/>
      <protection locked="0"/>
    </xf>
    <xf numFmtId="0" fontId="2" fillId="12" borderId="71" xfId="0" applyFont="1" applyFill="1" applyBorder="1" applyAlignment="1" applyProtection="1">
      <alignment horizontal="center" vertical="center" shrinkToFit="1"/>
      <protection/>
    </xf>
    <xf numFmtId="0" fontId="2" fillId="12" borderId="7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left" vertical="center" shrinkToFit="1"/>
      <protection locked="0"/>
    </xf>
    <xf numFmtId="0" fontId="2" fillId="12" borderId="49" xfId="0" applyFont="1" applyFill="1" applyBorder="1" applyAlignment="1" applyProtection="1">
      <alignment horizontal="center" vertical="center" shrinkToFit="1"/>
      <protection/>
    </xf>
    <xf numFmtId="0" fontId="2" fillId="12" borderId="87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12" borderId="45" xfId="0" applyFont="1" applyFill="1" applyBorder="1" applyAlignment="1" applyProtection="1">
      <alignment horizontal="center" vertical="center" shrinkToFit="1"/>
      <protection locked="0"/>
    </xf>
    <xf numFmtId="0" fontId="2" fillId="12" borderId="3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Border="1" applyAlignment="1" applyProtection="1">
      <alignment horizontal="center" vertical="center" shrinkToFit="1"/>
      <protection/>
    </xf>
    <xf numFmtId="0" fontId="2" fillId="0" borderId="45" xfId="0" applyNumberFormat="1" applyFont="1" applyBorder="1" applyAlignment="1" applyProtection="1">
      <alignment horizontal="center" vertical="center" shrinkToFit="1"/>
      <protection/>
    </xf>
    <xf numFmtId="0" fontId="2" fillId="0" borderId="69" xfId="0" applyNumberFormat="1" applyFont="1" applyBorder="1" applyAlignment="1" applyProtection="1">
      <alignment horizontal="center" vertical="center" shrinkToFit="1"/>
      <protection/>
    </xf>
    <xf numFmtId="0" fontId="2" fillId="0" borderId="50" xfId="0" applyNumberFormat="1" applyFont="1" applyBorder="1" applyAlignment="1" applyProtection="1">
      <alignment horizontal="center" vertical="center" shrinkToFit="1"/>
      <protection/>
    </xf>
    <xf numFmtId="0" fontId="2" fillId="0" borderId="18" xfId="0" applyNumberFormat="1" applyFont="1" applyBorder="1" applyAlignment="1" applyProtection="1">
      <alignment horizontal="center" vertical="center" shrinkToFit="1"/>
      <protection/>
    </xf>
    <xf numFmtId="0" fontId="2" fillId="0" borderId="65" xfId="0" applyNumberFormat="1" applyFont="1" applyBorder="1" applyAlignment="1" applyProtection="1">
      <alignment horizontal="center" vertical="center" shrinkToFit="1"/>
      <protection locked="0"/>
    </xf>
    <xf numFmtId="0" fontId="2" fillId="0" borderId="66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NumberFormat="1" applyFont="1" applyBorder="1" applyAlignment="1" applyProtection="1">
      <alignment horizontal="center" vertical="center" shrinkToFit="1"/>
      <protection/>
    </xf>
    <xf numFmtId="0" fontId="2" fillId="0" borderId="64" xfId="0" applyNumberFormat="1" applyFont="1" applyBorder="1" applyAlignment="1" applyProtection="1">
      <alignment horizontal="center" vertical="center" shrinkToFit="1"/>
      <protection/>
    </xf>
    <xf numFmtId="0" fontId="2" fillId="31" borderId="46" xfId="0" applyFont="1" applyFill="1" applyBorder="1" applyAlignment="1" applyProtection="1">
      <alignment horizontal="center" vertical="center" shrinkToFit="1"/>
      <protection/>
    </xf>
    <xf numFmtId="0" fontId="2" fillId="31" borderId="47" xfId="0" applyFont="1" applyFill="1" applyBorder="1" applyAlignment="1" applyProtection="1">
      <alignment horizontal="center" vertical="center" shrinkToFit="1"/>
      <protection/>
    </xf>
    <xf numFmtId="0" fontId="2" fillId="31" borderId="45" xfId="0" applyFont="1" applyFill="1" applyBorder="1" applyAlignment="1" applyProtection="1">
      <alignment horizontal="center" vertical="center" shrinkToFit="1"/>
      <protection/>
    </xf>
    <xf numFmtId="0" fontId="2" fillId="31" borderId="37" xfId="0" applyFont="1" applyFill="1" applyBorder="1" applyAlignment="1" applyProtection="1">
      <alignment horizontal="center" vertical="center" shrinkToFit="1"/>
      <protection/>
    </xf>
    <xf numFmtId="0" fontId="2" fillId="31" borderId="22" xfId="0" applyFont="1" applyFill="1" applyBorder="1" applyAlignment="1" applyProtection="1">
      <alignment horizontal="center" vertical="center" shrinkToFit="1"/>
      <protection/>
    </xf>
    <xf numFmtId="0" fontId="2" fillId="31" borderId="2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31" borderId="72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34" borderId="52" xfId="0" applyFont="1" applyFill="1" applyBorder="1" applyAlignment="1" applyProtection="1">
      <alignment horizontal="center" vertical="center" shrinkToFit="1"/>
      <protection/>
    </xf>
    <xf numFmtId="0" fontId="2" fillId="34" borderId="34" xfId="0" applyFont="1" applyFill="1" applyBorder="1" applyAlignment="1" applyProtection="1">
      <alignment horizontal="center" vertical="center" shrinkToFit="1"/>
      <protection/>
    </xf>
    <xf numFmtId="0" fontId="2" fillId="34" borderId="42" xfId="0" applyFont="1" applyFill="1" applyBorder="1" applyAlignment="1" applyProtection="1">
      <alignment horizontal="center" vertical="center" shrinkToFit="1"/>
      <protection/>
    </xf>
    <xf numFmtId="0" fontId="2" fillId="0" borderId="24" xfId="0" applyNumberFormat="1" applyFont="1" applyBorder="1" applyAlignment="1" applyProtection="1">
      <alignment horizontal="center" vertical="center" shrinkToFit="1"/>
      <protection/>
    </xf>
    <xf numFmtId="0" fontId="2" fillId="0" borderId="68" xfId="0" applyNumberFormat="1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31" borderId="71" xfId="0" applyFont="1" applyFill="1" applyBorder="1" applyAlignment="1" applyProtection="1">
      <alignment horizontal="center" vertical="center" shrinkToFit="1"/>
      <protection/>
    </xf>
    <xf numFmtId="0" fontId="2" fillId="30" borderId="49" xfId="0" applyFont="1" applyFill="1" applyBorder="1" applyAlignment="1" applyProtection="1">
      <alignment horizontal="center" vertical="center" shrinkToFit="1"/>
      <protection/>
    </xf>
    <xf numFmtId="0" fontId="2" fillId="30" borderId="87" xfId="0" applyFont="1" applyFill="1" applyBorder="1" applyAlignment="1" applyProtection="1">
      <alignment horizontal="center" vertical="center" shrinkToFit="1"/>
      <protection/>
    </xf>
    <xf numFmtId="0" fontId="2" fillId="31" borderId="26" xfId="0" applyFont="1" applyFill="1" applyBorder="1" applyAlignment="1" applyProtection="1">
      <alignment horizontal="center" vertical="center" shrinkToFit="1"/>
      <protection/>
    </xf>
    <xf numFmtId="0" fontId="2" fillId="31" borderId="15" xfId="0" applyFont="1" applyFill="1" applyBorder="1" applyAlignment="1" applyProtection="1">
      <alignment horizontal="center" vertical="center" shrinkToFit="1"/>
      <protection/>
    </xf>
    <xf numFmtId="0" fontId="2" fillId="31" borderId="31" xfId="0" applyFont="1" applyFill="1" applyBorder="1" applyAlignment="1" applyProtection="1">
      <alignment horizontal="center" vertical="center" shrinkToFit="1"/>
      <protection/>
    </xf>
    <xf numFmtId="0" fontId="2" fillId="31" borderId="27" xfId="0" applyFont="1" applyFill="1" applyBorder="1" applyAlignment="1" applyProtection="1">
      <alignment horizontal="center" vertical="center" shrinkToFit="1"/>
      <protection/>
    </xf>
    <xf numFmtId="0" fontId="2" fillId="31" borderId="14" xfId="0" applyFont="1" applyFill="1" applyBorder="1" applyAlignment="1" applyProtection="1">
      <alignment horizontal="center" vertical="center" shrinkToFit="1"/>
      <protection/>
    </xf>
    <xf numFmtId="0" fontId="2" fillId="31" borderId="21" xfId="0" applyFont="1" applyFill="1" applyBorder="1" applyAlignment="1" applyProtection="1">
      <alignment horizontal="center" vertical="center" shrinkToFit="1"/>
      <protection/>
    </xf>
    <xf numFmtId="0" fontId="2" fillId="0" borderId="20" xfId="0" applyNumberFormat="1" applyFont="1" applyBorder="1" applyAlignment="1" applyProtection="1">
      <alignment horizontal="center" vertical="center" shrinkToFit="1"/>
      <protection/>
    </xf>
    <xf numFmtId="49" fontId="2" fillId="0" borderId="32" xfId="0" applyNumberFormat="1" applyFont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31" borderId="38" xfId="0" applyFont="1" applyFill="1" applyBorder="1" applyAlignment="1" applyProtection="1">
      <alignment horizontal="center" vertical="center" shrinkToFit="1"/>
      <protection/>
    </xf>
    <xf numFmtId="0" fontId="2" fillId="31" borderId="43" xfId="0" applyFont="1" applyFill="1" applyBorder="1" applyAlignment="1" applyProtection="1">
      <alignment horizontal="center" vertical="center" shrinkToFit="1"/>
      <protection/>
    </xf>
    <xf numFmtId="0" fontId="2" fillId="31" borderId="87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horizontal="center" vertical="center" shrinkToFit="1"/>
      <protection locked="0"/>
    </xf>
    <xf numFmtId="0" fontId="2" fillId="31" borderId="17" xfId="0" applyFont="1" applyFill="1" applyBorder="1" applyAlignment="1" applyProtection="1">
      <alignment horizontal="center" vertical="center" shrinkToFit="1"/>
      <protection/>
    </xf>
    <xf numFmtId="0" fontId="2" fillId="31" borderId="19" xfId="0" applyFont="1" applyFill="1" applyBorder="1" applyAlignment="1" applyProtection="1">
      <alignment horizontal="center" vertical="center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32" borderId="37" xfId="0" applyFont="1" applyFill="1" applyBorder="1" applyAlignment="1" applyProtection="1">
      <alignment horizontal="center" vertical="center" shrinkToFit="1"/>
      <protection/>
    </xf>
    <xf numFmtId="0" fontId="2" fillId="0" borderId="25" xfId="0" applyNumberFormat="1" applyFont="1" applyBorder="1" applyAlignment="1" applyProtection="1">
      <alignment horizontal="center" vertical="center" shrinkToFit="1"/>
      <protection/>
    </xf>
    <xf numFmtId="0" fontId="2" fillId="0" borderId="48" xfId="0" applyFont="1" applyBorder="1" applyAlignment="1" applyProtection="1">
      <alignment horizontal="center" vertical="center" shrinkToFit="1"/>
      <protection/>
    </xf>
    <xf numFmtId="0" fontId="2" fillId="0" borderId="88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27" xfId="0" applyNumberFormat="1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2" fillId="32" borderId="27" xfId="0" applyFont="1" applyFill="1" applyBorder="1" applyAlignment="1" applyProtection="1" quotePrefix="1">
      <alignment horizontal="center" vertical="center" shrinkToFit="1"/>
      <protection/>
    </xf>
    <xf numFmtId="0" fontId="2" fillId="32" borderId="14" xfId="0" applyFont="1" applyFill="1" applyBorder="1" applyAlignment="1" applyProtection="1" quotePrefix="1">
      <alignment horizontal="center" vertical="center" shrinkToFit="1"/>
      <protection/>
    </xf>
    <xf numFmtId="0" fontId="2" fillId="32" borderId="21" xfId="0" applyFont="1" applyFill="1" applyBorder="1" applyAlignment="1" applyProtection="1" quotePrefix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32" borderId="22" xfId="0" applyFont="1" applyFill="1" applyBorder="1" applyAlignment="1" applyProtection="1" quotePrefix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2" fillId="32" borderId="26" xfId="0" applyFont="1" applyFill="1" applyBorder="1" applyAlignment="1" applyProtection="1" quotePrefix="1">
      <alignment horizontal="center" vertical="center" shrinkToFit="1"/>
      <protection/>
    </xf>
    <xf numFmtId="0" fontId="2" fillId="32" borderId="15" xfId="0" applyFont="1" applyFill="1" applyBorder="1" applyAlignment="1" applyProtection="1" quotePrefix="1">
      <alignment horizontal="center" vertical="center" shrinkToFit="1"/>
      <protection/>
    </xf>
    <xf numFmtId="0" fontId="2" fillId="32" borderId="31" xfId="0" applyFont="1" applyFill="1" applyBorder="1" applyAlignment="1" applyProtection="1" quotePrefix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10" fillId="8" borderId="26" xfId="0" applyFont="1" applyFill="1" applyBorder="1" applyAlignment="1" applyProtection="1">
      <alignment horizontal="center" vertical="center" shrinkToFit="1"/>
      <protection locked="0"/>
    </xf>
    <xf numFmtId="0" fontId="10" fillId="8" borderId="15" xfId="0" applyFont="1" applyFill="1" applyBorder="1" applyAlignment="1" applyProtection="1">
      <alignment horizontal="center" vertical="center" shrinkToFit="1"/>
      <protection locked="0"/>
    </xf>
    <xf numFmtId="0" fontId="10" fillId="8" borderId="3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32" fillId="0" borderId="0" xfId="0" applyFont="1" applyFill="1" applyBorder="1" applyAlignment="1" applyProtection="1">
      <alignment horizontal="center" vertical="center" wrapText="1" shrinkToFit="1"/>
      <protection locked="0"/>
    </xf>
    <xf numFmtId="0" fontId="33" fillId="0" borderId="0" xfId="0" applyFont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Fill="1" applyBorder="1" applyAlignment="1" applyProtection="1">
      <alignment horizontal="center" vertical="center" shrinkToFit="1"/>
      <protection locked="0"/>
    </xf>
    <xf numFmtId="0" fontId="60" fillId="0" borderId="28" xfId="0" applyFont="1" applyFill="1" applyBorder="1" applyAlignment="1" applyProtection="1">
      <alignment horizontal="center" vertical="center" shrinkToFit="1"/>
      <protection locked="0"/>
    </xf>
    <xf numFmtId="0" fontId="6" fillId="37" borderId="21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6" fillId="37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37" borderId="32" xfId="0" applyFont="1" applyFill="1" applyBorder="1" applyAlignment="1" applyProtection="1">
      <alignment horizontal="center" vertical="center" shrinkToFit="1"/>
      <protection locked="0"/>
    </xf>
    <xf numFmtId="0" fontId="0" fillId="37" borderId="1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37" borderId="26" xfId="0" applyFont="1" applyFill="1" applyBorder="1" applyAlignment="1" applyProtection="1">
      <alignment horizontal="center" vertical="center" shrinkToFit="1"/>
      <protection locked="0"/>
    </xf>
    <xf numFmtId="0" fontId="0" fillId="37" borderId="15" xfId="0" applyFont="1" applyFill="1" applyBorder="1" applyAlignment="1" applyProtection="1">
      <alignment vertical="center"/>
      <protection locked="0"/>
    </xf>
    <xf numFmtId="56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20" fontId="1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left" vertical="center" shrinkToFit="1"/>
      <protection locked="0"/>
    </xf>
    <xf numFmtId="0" fontId="61" fillId="0" borderId="0" xfId="0" applyFont="1" applyBorder="1" applyAlignment="1" applyProtection="1">
      <alignment horizontal="left" vertical="center" shrinkToFit="1"/>
      <protection locked="0"/>
    </xf>
    <xf numFmtId="0" fontId="60" fillId="0" borderId="0" xfId="0" applyFont="1" applyAlignment="1" applyProtection="1">
      <alignment horizontal="center" vertical="center" shrinkToFit="1"/>
      <protection locked="0"/>
    </xf>
    <xf numFmtId="0" fontId="60" fillId="0" borderId="28" xfId="0" applyFont="1" applyBorder="1" applyAlignment="1" applyProtection="1">
      <alignment horizontal="center" vertical="center" shrinkToFit="1"/>
      <protection locked="0"/>
    </xf>
    <xf numFmtId="20" fontId="60" fillId="0" borderId="36" xfId="0" applyNumberFormat="1" applyFont="1" applyFill="1" applyBorder="1" applyAlignment="1" applyProtection="1">
      <alignment horizontal="center" vertical="center" shrinkToFit="1"/>
      <protection locked="0"/>
    </xf>
    <xf numFmtId="20" fontId="60" fillId="0" borderId="0" xfId="0" applyNumberFormat="1" applyFont="1" applyFill="1" applyBorder="1" applyAlignment="1" applyProtection="1">
      <alignment horizontal="center" vertical="center" shrinkToFit="1"/>
      <protection locked="0"/>
    </xf>
    <xf numFmtId="56" fontId="3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56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56" fontId="35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20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62" xfId="0" applyFont="1" applyFill="1" applyBorder="1" applyAlignment="1" applyProtection="1">
      <alignment horizontal="center" vertical="center"/>
      <protection locked="0"/>
    </xf>
    <xf numFmtId="0" fontId="2" fillId="30" borderId="71" xfId="0" applyFont="1" applyFill="1" applyBorder="1" applyAlignment="1">
      <alignment horizontal="center" vertical="center" shrinkToFit="1"/>
    </xf>
    <xf numFmtId="0" fontId="2" fillId="30" borderId="72" xfId="0" applyFont="1" applyFill="1" applyBorder="1" applyAlignment="1">
      <alignment horizontal="center" vertical="center" shrinkToFit="1"/>
    </xf>
    <xf numFmtId="0" fontId="2" fillId="30" borderId="49" xfId="0" applyFont="1" applyFill="1" applyBorder="1" applyAlignment="1">
      <alignment horizontal="center" vertical="center" shrinkToFit="1"/>
    </xf>
    <xf numFmtId="0" fontId="2" fillId="30" borderId="87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" fontId="10" fillId="0" borderId="22" xfId="0" applyNumberFormat="1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20" fontId="10" fillId="0" borderId="29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2" fillId="35" borderId="48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20" fontId="10" fillId="0" borderId="23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2" fillId="35" borderId="26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2" fillId="35" borderId="30" xfId="0" applyFont="1" applyFill="1" applyBorder="1" applyAlignment="1">
      <alignment horizontal="center" vertical="center" shrinkToFit="1"/>
    </xf>
    <xf numFmtId="0" fontId="2" fillId="31" borderId="72" xfId="0" applyFont="1" applyFill="1" applyBorder="1" applyAlignment="1">
      <alignment horizontal="center" vertical="center" shrinkToFit="1"/>
    </xf>
    <xf numFmtId="0" fontId="2" fillId="31" borderId="49" xfId="0" applyFont="1" applyFill="1" applyBorder="1" applyAlignment="1">
      <alignment horizontal="center" vertical="center" shrinkToFit="1"/>
    </xf>
    <xf numFmtId="0" fontId="2" fillId="31" borderId="87" xfId="0" applyFont="1" applyFill="1" applyBorder="1" applyAlignment="1">
      <alignment horizontal="center" vertical="center" shrinkToFit="1"/>
    </xf>
    <xf numFmtId="0" fontId="2" fillId="31" borderId="23" xfId="0" applyFont="1" applyFill="1" applyBorder="1" applyAlignment="1" applyProtection="1">
      <alignment horizontal="center" vertical="center" shrinkToFit="1"/>
      <protection/>
    </xf>
    <xf numFmtId="49" fontId="2" fillId="0" borderId="22" xfId="0" applyNumberFormat="1" applyFont="1" applyBorder="1" applyAlignment="1">
      <alignment horizontal="right" vertical="center" shrinkToFit="1"/>
    </xf>
    <xf numFmtId="0" fontId="2" fillId="31" borderId="25" xfId="0" applyFont="1" applyFill="1" applyBorder="1" applyAlignment="1">
      <alignment horizontal="center" vertical="center" shrinkToFit="1"/>
    </xf>
    <xf numFmtId="0" fontId="2" fillId="31" borderId="17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46" fontId="2" fillId="0" borderId="24" xfId="0" applyNumberFormat="1" applyFont="1" applyBorder="1" applyAlignment="1">
      <alignment horizontal="center" vertical="center" shrinkToFit="1"/>
    </xf>
    <xf numFmtId="0" fontId="2" fillId="35" borderId="24" xfId="0" applyFont="1" applyFill="1" applyBorder="1" applyAlignment="1">
      <alignment horizontal="center" vertical="center" shrinkToFit="1"/>
    </xf>
    <xf numFmtId="0" fontId="2" fillId="35" borderId="27" xfId="0" applyFont="1" applyFill="1" applyBorder="1" applyAlignment="1">
      <alignment horizontal="center" vertical="center" shrinkToFit="1"/>
    </xf>
    <xf numFmtId="0" fontId="2" fillId="35" borderId="68" xfId="0" applyFont="1" applyFill="1" applyBorder="1" applyAlignment="1">
      <alignment horizontal="center" vertical="center" shrinkToFit="1"/>
    </xf>
    <xf numFmtId="0" fontId="2" fillId="30" borderId="26" xfId="0" applyFont="1" applyFill="1" applyBorder="1" applyAlignment="1">
      <alignment horizontal="center" vertical="center" shrinkToFit="1"/>
    </xf>
    <xf numFmtId="0" fontId="2" fillId="30" borderId="15" xfId="0" applyFont="1" applyFill="1" applyBorder="1" applyAlignment="1">
      <alignment horizontal="center" vertical="center" shrinkToFit="1"/>
    </xf>
    <xf numFmtId="0" fontId="2" fillId="30" borderId="31" xfId="0" applyFont="1" applyFill="1" applyBorder="1" applyAlignment="1">
      <alignment horizontal="center" vertical="center" shrinkToFit="1"/>
    </xf>
    <xf numFmtId="0" fontId="2" fillId="30" borderId="27" xfId="0" applyFont="1" applyFill="1" applyBorder="1" applyAlignment="1">
      <alignment horizontal="center" vertical="center" shrinkToFit="1"/>
    </xf>
    <xf numFmtId="0" fontId="2" fillId="30" borderId="14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right" vertical="center" shrinkToFit="1"/>
    </xf>
    <xf numFmtId="0" fontId="2" fillId="30" borderId="25" xfId="0" applyFont="1" applyFill="1" applyBorder="1" applyAlignment="1">
      <alignment horizontal="center" vertical="center" shrinkToFit="1"/>
    </xf>
    <xf numFmtId="0" fontId="2" fillId="30" borderId="17" xfId="0" applyFont="1" applyFill="1" applyBorder="1" applyAlignment="1">
      <alignment horizontal="center" vertical="center" shrinkToFit="1"/>
    </xf>
    <xf numFmtId="0" fontId="2" fillId="30" borderId="18" xfId="0" applyFont="1" applyFill="1" applyBorder="1" applyAlignment="1">
      <alignment horizontal="center" vertical="center" shrinkToFit="1"/>
    </xf>
    <xf numFmtId="0" fontId="2" fillId="30" borderId="19" xfId="0" applyFont="1" applyFill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34" borderId="40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right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right" vertical="center" shrinkToFit="1"/>
    </xf>
    <xf numFmtId="0" fontId="2" fillId="31" borderId="15" xfId="0" applyFont="1" applyFill="1" applyBorder="1" applyAlignment="1">
      <alignment horizontal="center" vertical="center" shrinkToFit="1"/>
    </xf>
    <xf numFmtId="0" fontId="2" fillId="31" borderId="30" xfId="0" applyFont="1" applyFill="1" applyBorder="1" applyAlignment="1">
      <alignment horizontal="center" vertical="center" shrinkToFit="1"/>
    </xf>
    <xf numFmtId="0" fontId="2" fillId="31" borderId="31" xfId="0" applyFont="1" applyFill="1" applyBorder="1" applyAlignment="1">
      <alignment horizontal="center" vertical="center" shrinkToFit="1"/>
    </xf>
    <xf numFmtId="0" fontId="2" fillId="31" borderId="38" xfId="0" applyFont="1" applyFill="1" applyBorder="1" applyAlignment="1">
      <alignment horizontal="center" vertical="center" shrinkToFit="1"/>
    </xf>
    <xf numFmtId="0" fontId="2" fillId="31" borderId="43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31" borderId="26" xfId="0" applyFont="1" applyFill="1" applyBorder="1" applyAlignment="1">
      <alignment horizontal="center" vertical="center" shrinkToFit="1"/>
    </xf>
    <xf numFmtId="0" fontId="2" fillId="31" borderId="3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56" fontId="11" fillId="0" borderId="0" xfId="0" applyNumberFormat="1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right" vertical="center" shrinkToFit="1"/>
    </xf>
    <xf numFmtId="49" fontId="2" fillId="0" borderId="15" xfId="0" applyNumberFormat="1" applyFont="1" applyBorder="1" applyAlignment="1">
      <alignment horizontal="right" vertical="center" shrinkToFit="1"/>
    </xf>
    <xf numFmtId="49" fontId="2" fillId="0" borderId="30" xfId="0" applyNumberFormat="1" applyFont="1" applyBorder="1" applyAlignment="1">
      <alignment horizontal="right" vertical="center" shrinkToFit="1"/>
    </xf>
    <xf numFmtId="20" fontId="10" fillId="0" borderId="45" xfId="0" applyNumberFormat="1" applyFont="1" applyBorder="1" applyAlignment="1">
      <alignment horizontal="center" vertical="center" shrinkToFit="1"/>
    </xf>
    <xf numFmtId="0" fontId="2" fillId="35" borderId="39" xfId="0" applyFont="1" applyFill="1" applyBorder="1" applyAlignment="1">
      <alignment horizontal="center" vertical="center" shrinkToFit="1"/>
    </xf>
    <xf numFmtId="0" fontId="2" fillId="35" borderId="4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20" fontId="0" fillId="0" borderId="36" xfId="0" applyNumberForma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2" fillId="31" borderId="40" xfId="0" applyFont="1" applyFill="1" applyBorder="1" applyAlignment="1">
      <alignment horizontal="center" vertical="center" shrinkToFit="1"/>
    </xf>
    <xf numFmtId="0" fontId="2" fillId="31" borderId="78" xfId="0" applyFont="1" applyFill="1" applyBorder="1" applyAlignment="1">
      <alignment horizontal="center" vertical="center" shrinkToFit="1"/>
    </xf>
    <xf numFmtId="0" fontId="2" fillId="31" borderId="18" xfId="0" applyFont="1" applyFill="1" applyBorder="1" applyAlignment="1">
      <alignment horizontal="center" vertical="center" shrinkToFit="1"/>
    </xf>
    <xf numFmtId="0" fontId="2" fillId="31" borderId="19" xfId="0" applyFont="1" applyFill="1" applyBorder="1" applyAlignment="1">
      <alignment horizontal="center" vertical="center" shrinkToFit="1"/>
    </xf>
    <xf numFmtId="56" fontId="11" fillId="0" borderId="36" xfId="0" applyNumberFormat="1" applyFont="1" applyFill="1" applyBorder="1" applyAlignment="1">
      <alignment horizontal="center" vertical="center" shrinkToFit="1"/>
    </xf>
    <xf numFmtId="0" fontId="2" fillId="31" borderId="71" xfId="0" applyFont="1" applyFill="1" applyBorder="1" applyAlignment="1">
      <alignment horizontal="center" vertical="center" shrinkToFit="1"/>
    </xf>
    <xf numFmtId="0" fontId="2" fillId="31" borderId="24" xfId="0" applyFont="1" applyFill="1" applyBorder="1" applyAlignment="1" applyProtection="1">
      <alignment horizontal="center" vertical="center" shrinkToFit="1"/>
      <protection/>
    </xf>
    <xf numFmtId="20" fontId="10" fillId="0" borderId="64" xfId="0" applyNumberFormat="1" applyFont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31" borderId="65" xfId="0" applyFont="1" applyFill="1" applyBorder="1" applyAlignment="1">
      <alignment horizontal="center" vertical="center" shrinkToFit="1"/>
    </xf>
    <xf numFmtId="0" fontId="2" fillId="31" borderId="66" xfId="0" applyFont="1" applyFill="1" applyBorder="1" applyAlignment="1">
      <alignment horizontal="center" vertical="center" shrinkToFit="1"/>
    </xf>
    <xf numFmtId="0" fontId="2" fillId="31" borderId="27" xfId="0" applyFont="1" applyFill="1" applyBorder="1" applyAlignment="1">
      <alignment horizontal="center" vertical="center" shrinkToFit="1"/>
    </xf>
    <xf numFmtId="0" fontId="2" fillId="31" borderId="14" xfId="0" applyFont="1" applyFill="1" applyBorder="1" applyAlignment="1">
      <alignment horizontal="center" vertical="center" shrinkToFit="1"/>
    </xf>
    <xf numFmtId="0" fontId="2" fillId="31" borderId="20" xfId="0" applyFont="1" applyFill="1" applyBorder="1" applyAlignment="1">
      <alignment horizontal="center" vertical="center" shrinkToFit="1"/>
    </xf>
    <xf numFmtId="0" fontId="2" fillId="31" borderId="21" xfId="0" applyFont="1" applyFill="1" applyBorder="1" applyAlignment="1">
      <alignment horizontal="center" vertical="center" shrinkToFit="1"/>
    </xf>
    <xf numFmtId="0" fontId="2" fillId="31" borderId="39" xfId="0" applyFont="1" applyFill="1" applyBorder="1" applyAlignment="1">
      <alignment horizontal="center" vertical="center" shrinkToFit="1"/>
    </xf>
    <xf numFmtId="0" fontId="2" fillId="30" borderId="41" xfId="0" applyFont="1" applyFill="1" applyBorder="1" applyAlignment="1">
      <alignment horizontal="center" vertical="center" shrinkToFit="1"/>
    </xf>
    <xf numFmtId="0" fontId="2" fillId="30" borderId="34" xfId="0" applyFont="1" applyFill="1" applyBorder="1" applyAlignment="1">
      <alignment horizontal="center" vertical="center" shrinkToFit="1"/>
    </xf>
    <xf numFmtId="0" fontId="2" fillId="30" borderId="35" xfId="0" applyFont="1" applyFill="1" applyBorder="1" applyAlignment="1">
      <alignment horizontal="center" vertical="center" shrinkToFit="1"/>
    </xf>
    <xf numFmtId="0" fontId="2" fillId="30" borderId="20" xfId="0" applyFont="1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10" fillId="39" borderId="23" xfId="0" applyFont="1" applyFill="1" applyBorder="1" applyAlignment="1" applyProtection="1">
      <alignment horizontal="center" vertical="center" shrinkToFit="1"/>
      <protection/>
    </xf>
    <xf numFmtId="0" fontId="2" fillId="30" borderId="30" xfId="0" applyFont="1" applyFill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 quotePrefix="1">
      <alignment horizontal="center" vertical="center" shrinkToFit="1"/>
      <protection/>
    </xf>
    <xf numFmtId="0" fontId="2" fillId="30" borderId="2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56" fontId="6" fillId="0" borderId="89" xfId="0" applyNumberFormat="1" applyFont="1" applyFill="1" applyBorder="1" applyAlignment="1">
      <alignment horizontal="center" vertical="center" shrinkToFit="1"/>
    </xf>
    <xf numFmtId="56" fontId="6" fillId="0" borderId="72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56" fontId="11" fillId="0" borderId="34" xfId="0" applyNumberFormat="1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87" fontId="4" fillId="0" borderId="40" xfId="0" applyNumberFormat="1" applyFont="1" applyFill="1" applyBorder="1" applyAlignment="1">
      <alignment horizontal="right" vertical="center" shrinkToFit="1"/>
    </xf>
    <xf numFmtId="49" fontId="6" fillId="0" borderId="17" xfId="0" applyNumberFormat="1" applyFont="1" applyFill="1" applyBorder="1" applyAlignment="1">
      <alignment horizontal="right" vertical="center" shrinkToFit="1"/>
    </xf>
    <xf numFmtId="49" fontId="6" fillId="0" borderId="18" xfId="0" applyNumberFormat="1" applyFont="1" applyFill="1" applyBorder="1" applyAlignment="1">
      <alignment horizontal="right" vertical="center" shrinkToFit="1"/>
    </xf>
    <xf numFmtId="0" fontId="18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56" fontId="6" fillId="0" borderId="50" xfId="0" applyNumberFormat="1" applyFont="1" applyFill="1" applyBorder="1" applyAlignment="1">
      <alignment horizontal="center" vertical="center" shrinkToFit="1"/>
    </xf>
    <xf numFmtId="56" fontId="6" fillId="0" borderId="17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56" fontId="6" fillId="0" borderId="32" xfId="0" applyNumberFormat="1" applyFont="1" applyFill="1" applyBorder="1" applyAlignment="1">
      <alignment horizontal="center" vertical="center" shrinkToFit="1"/>
    </xf>
    <xf numFmtId="56" fontId="6" fillId="0" borderId="1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56" fontId="11" fillId="0" borderId="41" xfId="0" applyNumberFormat="1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wrapText="1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77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 shrinkToFit="1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0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2" fillId="32" borderId="45" xfId="0" applyFont="1" applyFill="1" applyBorder="1" applyAlignment="1" applyProtection="1" quotePrefix="1">
      <alignment horizontal="center" vertical="center" shrinkToFit="1"/>
      <protection/>
    </xf>
    <xf numFmtId="49" fontId="2" fillId="0" borderId="23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87" xfId="0" applyFont="1" applyBorder="1" applyAlignment="1" applyProtection="1">
      <alignment horizontal="center" vertical="center" shrinkToFit="1"/>
      <protection/>
    </xf>
    <xf numFmtId="0" fontId="2" fillId="35" borderId="18" xfId="0" applyFont="1" applyFill="1" applyBorder="1" applyAlignment="1">
      <alignment horizontal="center" vertical="center" shrinkToFit="1"/>
    </xf>
    <xf numFmtId="0" fontId="2" fillId="32" borderId="24" xfId="0" applyFont="1" applyFill="1" applyBorder="1" applyAlignment="1" applyProtection="1" quotePrefix="1">
      <alignment horizontal="center" vertical="center" shrinkToFit="1"/>
      <protection/>
    </xf>
    <xf numFmtId="0" fontId="2" fillId="32" borderId="27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Alignment="1">
      <alignment horizontal="center" vertical="center" shrinkToFit="1"/>
    </xf>
    <xf numFmtId="0" fontId="2" fillId="32" borderId="23" xfId="0" applyFont="1" applyFill="1" applyBorder="1" applyAlignment="1" applyProtection="1" quotePrefix="1">
      <alignment horizontal="center" vertical="center" shrinkToFit="1"/>
      <protection/>
    </xf>
    <xf numFmtId="0" fontId="2" fillId="32" borderId="26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left" vertical="center" shrinkToFit="1"/>
    </xf>
    <xf numFmtId="187" fontId="17" fillId="0" borderId="85" xfId="0" applyNumberFormat="1" applyFont="1" applyBorder="1" applyAlignment="1">
      <alignment horizontal="center" vertical="center" shrinkToFit="1"/>
    </xf>
    <xf numFmtId="187" fontId="17" fillId="0" borderId="0" xfId="0" applyNumberFormat="1" applyFont="1" applyBorder="1" applyAlignment="1">
      <alignment horizontal="center" vertical="center" shrinkToFit="1"/>
    </xf>
    <xf numFmtId="187" fontId="17" fillId="0" borderId="86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56" fontId="6" fillId="0" borderId="33" xfId="0" applyNumberFormat="1" applyFont="1" applyFill="1" applyBorder="1" applyAlignment="1">
      <alignment horizontal="center" vertical="center" shrinkToFit="1"/>
    </xf>
    <xf numFmtId="56" fontId="6" fillId="0" borderId="14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right" vertical="center" shrinkToFit="1"/>
    </xf>
    <xf numFmtId="49" fontId="6" fillId="0" borderId="30" xfId="0" applyNumberFormat="1" applyFont="1" applyFill="1" applyBorder="1" applyAlignment="1">
      <alignment horizontal="right" vertical="center" shrinkToFit="1"/>
    </xf>
    <xf numFmtId="49" fontId="6" fillId="0" borderId="38" xfId="0" applyNumberFormat="1" applyFont="1" applyFill="1" applyBorder="1" applyAlignment="1">
      <alignment horizontal="right" vertical="center" shrinkToFit="1"/>
    </xf>
    <xf numFmtId="49" fontId="6" fillId="0" borderId="39" xfId="0" applyNumberFormat="1" applyFont="1" applyFill="1" applyBorder="1" applyAlignment="1">
      <alignment horizontal="right" vertical="center" shrinkToFit="1"/>
    </xf>
    <xf numFmtId="49" fontId="6" fillId="0" borderId="14" xfId="0" applyNumberFormat="1" applyFont="1" applyFill="1" applyBorder="1" applyAlignment="1">
      <alignment horizontal="right" vertical="center" shrinkToFit="1"/>
    </xf>
    <xf numFmtId="49" fontId="6" fillId="0" borderId="20" xfId="0" applyNumberFormat="1" applyFont="1" applyFill="1" applyBorder="1" applyAlignment="1">
      <alignment horizontal="right" vertical="center" shrinkToFit="1"/>
    </xf>
    <xf numFmtId="56" fontId="6" fillId="0" borderId="44" xfId="0" applyNumberFormat="1" applyFont="1" applyFill="1" applyBorder="1" applyAlignment="1">
      <alignment horizontal="center" vertical="center" shrinkToFit="1"/>
    </xf>
    <xf numFmtId="56" fontId="6" fillId="0" borderId="38" xfId="0" applyNumberFormat="1" applyFont="1" applyFill="1" applyBorder="1" applyAlignment="1">
      <alignment horizontal="center" vertical="center" shrinkToFit="1"/>
    </xf>
    <xf numFmtId="56" fontId="6" fillId="0" borderId="32" xfId="0" applyNumberFormat="1" applyFont="1" applyBorder="1" applyAlignment="1">
      <alignment horizontal="center" vertical="center" shrinkToFit="1"/>
    </xf>
    <xf numFmtId="56" fontId="6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right" vertical="center" shrinkToFit="1"/>
    </xf>
    <xf numFmtId="49" fontId="6" fillId="0" borderId="20" xfId="0" applyNumberFormat="1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6" fillId="0" borderId="30" xfId="0" applyNumberFormat="1" applyFont="1" applyBorder="1" applyAlignment="1">
      <alignment horizontal="right" vertical="center" shrinkToFit="1"/>
    </xf>
    <xf numFmtId="49" fontId="6" fillId="0" borderId="17" xfId="0" applyNumberFormat="1" applyFont="1" applyBorder="1" applyAlignment="1">
      <alignment horizontal="right" vertical="center" shrinkToFit="1"/>
    </xf>
    <xf numFmtId="49" fontId="6" fillId="0" borderId="18" xfId="0" applyNumberFormat="1" applyFont="1" applyBorder="1" applyAlignment="1">
      <alignment horizontal="right" vertical="center" shrinkToFit="1"/>
    </xf>
    <xf numFmtId="56" fontId="6" fillId="0" borderId="33" xfId="0" applyNumberFormat="1" applyFont="1" applyBorder="1" applyAlignment="1">
      <alignment horizontal="center" vertical="center" shrinkToFit="1"/>
    </xf>
    <xf numFmtId="56" fontId="6" fillId="0" borderId="14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left" vertical="center" shrinkToFit="1"/>
    </xf>
    <xf numFmtId="56" fontId="6" fillId="0" borderId="50" xfId="0" applyNumberFormat="1" applyFont="1" applyBorder="1" applyAlignment="1">
      <alignment horizontal="center" vertical="center" shrinkToFit="1"/>
    </xf>
    <xf numFmtId="56" fontId="6" fillId="0" borderId="17" xfId="0" applyNumberFormat="1" applyFont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187" fontId="28" fillId="0" borderId="0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20" fontId="10" fillId="0" borderId="69" xfId="0" applyNumberFormat="1" applyFont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right" vertical="center" shrinkToFit="1"/>
    </xf>
    <xf numFmtId="49" fontId="2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9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49" fontId="2" fillId="0" borderId="27" xfId="0" applyNumberFormat="1" applyFont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right" vertical="center" shrinkToFit="1"/>
    </xf>
    <xf numFmtId="49" fontId="2" fillId="0" borderId="20" xfId="0" applyNumberFormat="1" applyFont="1" applyBorder="1" applyAlignment="1">
      <alignment horizontal="right" vertical="center" shrinkToFit="1"/>
    </xf>
    <xf numFmtId="0" fontId="2" fillId="31" borderId="92" xfId="0" applyFont="1" applyFill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right" vertical="center" shrinkToFit="1"/>
    </xf>
    <xf numFmtId="49" fontId="2" fillId="0" borderId="40" xfId="0" applyNumberFormat="1" applyFont="1" applyBorder="1" applyAlignment="1">
      <alignment horizontal="right" vertical="center" shrinkToFit="1"/>
    </xf>
    <xf numFmtId="49" fontId="2" fillId="0" borderId="91" xfId="0" applyNumberFormat="1" applyFont="1" applyBorder="1" applyAlignment="1">
      <alignment horizontal="right" vertical="center" shrinkToFit="1"/>
    </xf>
    <xf numFmtId="49" fontId="2" fillId="0" borderId="24" xfId="0" applyNumberFormat="1" applyFont="1" applyBorder="1" applyAlignment="1">
      <alignment horizontal="right" vertical="center" shrinkToFit="1"/>
    </xf>
    <xf numFmtId="0" fontId="2" fillId="31" borderId="91" xfId="0" applyFont="1" applyFill="1" applyBorder="1" applyAlignment="1">
      <alignment horizontal="center" vertical="center" shrinkToFit="1"/>
    </xf>
    <xf numFmtId="0" fontId="2" fillId="31" borderId="67" xfId="0" applyFont="1" applyFill="1" applyBorder="1" applyAlignment="1" applyProtection="1">
      <alignment horizontal="center" vertical="center" shrinkToFit="1"/>
      <protection/>
    </xf>
    <xf numFmtId="0" fontId="2" fillId="31" borderId="47" xfId="0" applyFont="1" applyFill="1" applyBorder="1" applyAlignment="1">
      <alignment horizontal="center" vertical="center" shrinkToFit="1"/>
    </xf>
    <xf numFmtId="0" fontId="2" fillId="30" borderId="42" xfId="0" applyFont="1" applyFill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right" vertical="center" shrinkToFit="1"/>
    </xf>
    <xf numFmtId="0" fontId="2" fillId="31" borderId="69" xfId="0" applyFont="1" applyFill="1" applyBorder="1" applyAlignment="1" applyProtection="1">
      <alignment horizontal="center" vertical="center" shrinkToFit="1"/>
      <protection/>
    </xf>
    <xf numFmtId="0" fontId="2" fillId="33" borderId="4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 shrinkToFit="1"/>
    </xf>
    <xf numFmtId="0" fontId="10" fillId="39" borderId="26" xfId="0" applyFont="1" applyFill="1" applyBorder="1" applyAlignment="1" applyProtection="1">
      <alignment horizontal="center" vertical="center" shrinkToFit="1"/>
      <protection/>
    </xf>
    <xf numFmtId="0" fontId="10" fillId="39" borderId="15" xfId="0" applyFont="1" applyFill="1" applyBorder="1" applyAlignment="1" applyProtection="1">
      <alignment horizontal="center" vertical="center" shrinkToFit="1"/>
      <protection/>
    </xf>
    <xf numFmtId="0" fontId="10" fillId="39" borderId="30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75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71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75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2" fillId="31" borderId="79" xfId="0" applyFont="1" applyFill="1" applyBorder="1" applyAlignment="1" applyProtection="1">
      <alignment horizontal="center" vertical="center" shrinkToFit="1"/>
      <protection/>
    </xf>
    <xf numFmtId="0" fontId="22" fillId="0" borderId="60" xfId="0" applyFont="1" applyFill="1" applyBorder="1" applyAlignment="1" applyProtection="1">
      <alignment vertical="center" shrinkToFit="1"/>
      <protection locked="0"/>
    </xf>
    <xf numFmtId="0" fontId="22" fillId="0" borderId="93" xfId="0" applyFont="1" applyFill="1" applyBorder="1" applyAlignment="1" applyProtection="1">
      <alignment vertical="center" shrinkToFit="1"/>
      <protection locked="0"/>
    </xf>
    <xf numFmtId="0" fontId="60" fillId="0" borderId="0" xfId="0" applyFont="1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 applyProtection="1">
      <alignment vertical="center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22" fillId="0" borderId="94" xfId="0" applyFont="1" applyFill="1" applyBorder="1" applyAlignment="1" applyProtection="1">
      <alignment vertical="center" shrinkToFit="1"/>
      <protection locked="0"/>
    </xf>
    <xf numFmtId="56" fontId="11" fillId="0" borderId="56" xfId="0" applyNumberFormat="1" applyFont="1" applyFill="1" applyBorder="1" applyAlignment="1" applyProtection="1">
      <alignment vertical="center" shrinkToFit="1"/>
      <protection locked="0"/>
    </xf>
    <xf numFmtId="56" fontId="11" fillId="0" borderId="0" xfId="0" applyNumberFormat="1" applyFont="1" applyFill="1" applyBorder="1" applyAlignment="1" applyProtection="1">
      <alignment vertical="center" shrinkToFit="1"/>
      <protection locked="0"/>
    </xf>
    <xf numFmtId="0" fontId="22" fillId="0" borderId="55" xfId="0" applyFont="1" applyFill="1" applyBorder="1" applyAlignment="1" applyProtection="1">
      <alignment vertical="center" shrinkToFit="1"/>
      <protection locked="0"/>
    </xf>
    <xf numFmtId="0" fontId="0" fillId="0" borderId="95" xfId="0" applyFont="1" applyFill="1" applyBorder="1" applyAlignment="1" applyProtection="1">
      <alignment horizontal="center" vertical="center" shrinkToFit="1"/>
      <protection locked="0"/>
    </xf>
    <xf numFmtId="0" fontId="0" fillId="0" borderId="96" xfId="0" applyFont="1" applyFill="1" applyBorder="1" applyAlignment="1" applyProtection="1">
      <alignment horizontal="center" vertical="center" shrinkToFit="1"/>
      <protection locked="0"/>
    </xf>
    <xf numFmtId="56" fontId="11" fillId="0" borderId="96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dxfs count="32">
    <dxf>
      <font>
        <color rgb="FFCCFFFF"/>
      </font>
    </dxf>
    <dxf>
      <font>
        <color rgb="FFCCFFFF"/>
      </font>
    </dxf>
    <dxf>
      <font>
        <color rgb="FFFFFF99"/>
      </font>
    </dxf>
    <dxf>
      <font>
        <color rgb="FFCCFFFF"/>
      </font>
    </dxf>
    <dxf>
      <font>
        <color indexed="9"/>
      </font>
    </dxf>
    <dxf/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/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FFFF99"/>
      </font>
    </dxf>
    <dxf>
      <font>
        <name val="ＭＳ Ｐゴシック"/>
        <color theme="9" tint="0.5999600291252136"/>
      </font>
    </dxf>
    <dxf>
      <font>
        <color theme="9" tint="0.5999600291252136"/>
      </font>
      <border/>
    </dxf>
    <dxf>
      <font>
        <color rgb="FFFFFF99"/>
      </font>
      <border/>
    </dxf>
    <dxf>
      <font>
        <color rgb="FFCCFF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P141"/>
  <sheetViews>
    <sheetView tabSelected="1" zoomScale="150" zoomScaleNormal="150" zoomScalePageLayoutView="0" workbookViewId="0" topLeftCell="A96">
      <selection activeCell="X125" sqref="X125"/>
    </sheetView>
  </sheetViews>
  <sheetFormatPr defaultColWidth="1.875" defaultRowHeight="14.25" customHeight="1"/>
  <cols>
    <col min="1" max="44" width="1.875" style="237" customWidth="1"/>
    <col min="45" max="45" width="2.00390625" style="237" customWidth="1"/>
    <col min="46" max="16384" width="1.875" style="237" customWidth="1"/>
  </cols>
  <sheetData>
    <row r="1" spans="1:58" ht="17.25" customHeight="1">
      <c r="A1" s="718" t="s">
        <v>209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235"/>
      <c r="BB1" s="235"/>
      <c r="BC1" s="235"/>
      <c r="BD1" s="235"/>
      <c r="BE1" s="235"/>
      <c r="BF1" s="236"/>
    </row>
    <row r="2" spans="1:58" ht="14.25" customHeight="1">
      <c r="A2" s="666" t="s">
        <v>265</v>
      </c>
      <c r="B2" s="666"/>
      <c r="C2" s="666"/>
      <c r="D2" s="666"/>
      <c r="E2" s="666"/>
      <c r="F2" s="666"/>
      <c r="G2" s="666"/>
      <c r="H2" s="666"/>
      <c r="I2" s="666"/>
      <c r="J2" s="666"/>
      <c r="K2" s="736" t="s">
        <v>270</v>
      </c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</row>
    <row r="3" spans="1:29" ht="18" customHeight="1" thickBot="1">
      <c r="A3" s="714" t="s">
        <v>261</v>
      </c>
      <c r="B3" s="714"/>
      <c r="C3" s="714"/>
      <c r="D3" s="714"/>
      <c r="E3" s="714"/>
      <c r="F3" s="714"/>
      <c r="G3" s="714"/>
      <c r="H3" s="714"/>
      <c r="I3" s="437" t="s">
        <v>74</v>
      </c>
      <c r="J3" s="437"/>
      <c r="K3" s="437"/>
      <c r="L3" s="436" t="s">
        <v>23</v>
      </c>
      <c r="M3" s="436"/>
      <c r="N3" s="436"/>
      <c r="O3" s="436"/>
      <c r="P3" s="436"/>
      <c r="Q3" s="436"/>
      <c r="R3" s="436"/>
      <c r="S3" s="437" t="s">
        <v>134</v>
      </c>
      <c r="T3" s="437"/>
      <c r="U3" s="437"/>
      <c r="V3" s="436" t="s">
        <v>23</v>
      </c>
      <c r="W3" s="436"/>
      <c r="X3" s="436"/>
      <c r="Y3" s="436"/>
      <c r="Z3" s="436"/>
      <c r="AA3" s="436"/>
      <c r="AB3" s="436"/>
      <c r="AC3" s="239"/>
    </row>
    <row r="4" spans="1:67" ht="18" customHeight="1" thickBot="1">
      <c r="A4" s="476" t="s">
        <v>148</v>
      </c>
      <c r="B4" s="453"/>
      <c r="C4" s="453"/>
      <c r="D4" s="453"/>
      <c r="E4" s="453"/>
      <c r="F4" s="453"/>
      <c r="G4" s="453"/>
      <c r="H4" s="454"/>
      <c r="I4" s="481" t="str">
        <f>B5</f>
        <v>四街道</v>
      </c>
      <c r="J4" s="482"/>
      <c r="K4" s="482"/>
      <c r="L4" s="482"/>
      <c r="M4" s="482"/>
      <c r="N4" s="482" t="str">
        <f>B6</f>
        <v>八街南</v>
      </c>
      <c r="O4" s="482"/>
      <c r="P4" s="482"/>
      <c r="Q4" s="482"/>
      <c r="R4" s="482"/>
      <c r="S4" s="482" t="str">
        <f>B7</f>
        <v>西の原</v>
      </c>
      <c r="T4" s="482"/>
      <c r="U4" s="482"/>
      <c r="V4" s="482"/>
      <c r="W4" s="482"/>
      <c r="X4" s="482" t="str">
        <f>B8</f>
        <v>栄</v>
      </c>
      <c r="Y4" s="482"/>
      <c r="Z4" s="482"/>
      <c r="AA4" s="704"/>
      <c r="AB4" s="705"/>
      <c r="AC4" s="476" t="s">
        <v>126</v>
      </c>
      <c r="AD4" s="453"/>
      <c r="AE4" s="453" t="s">
        <v>127</v>
      </c>
      <c r="AF4" s="453"/>
      <c r="AG4" s="453" t="s">
        <v>125</v>
      </c>
      <c r="AH4" s="454"/>
      <c r="AI4" s="483" t="s">
        <v>175</v>
      </c>
      <c r="AJ4" s="484"/>
      <c r="AK4" s="485"/>
      <c r="AL4" s="453" t="s">
        <v>171</v>
      </c>
      <c r="AM4" s="453"/>
      <c r="AN4" s="453" t="s">
        <v>157</v>
      </c>
      <c r="AO4" s="454"/>
      <c r="AP4" s="489" t="s">
        <v>128</v>
      </c>
      <c r="AQ4" s="490"/>
      <c r="AR4" s="491"/>
      <c r="AS4" s="483" t="s">
        <v>158</v>
      </c>
      <c r="AT4" s="484"/>
      <c r="AU4" s="484"/>
      <c r="AV4" s="485"/>
      <c r="AW4" s="489" t="s">
        <v>129</v>
      </c>
      <c r="AX4" s="490"/>
      <c r="AY4" s="491"/>
      <c r="BG4" s="555" t="s">
        <v>194</v>
      </c>
      <c r="BH4" s="555"/>
      <c r="BI4" s="555" t="s">
        <v>195</v>
      </c>
      <c r="BJ4" s="555"/>
      <c r="BK4" s="555"/>
      <c r="BL4" s="555"/>
      <c r="BM4" s="555"/>
      <c r="BN4" s="555"/>
      <c r="BO4" s="555"/>
    </row>
    <row r="5" spans="1:67" ht="18" customHeight="1">
      <c r="A5" s="240">
        <v>1</v>
      </c>
      <c r="B5" s="735" t="str">
        <f>BI5</f>
        <v>四街道</v>
      </c>
      <c r="C5" s="479"/>
      <c r="D5" s="479"/>
      <c r="E5" s="479"/>
      <c r="F5" s="479"/>
      <c r="G5" s="479"/>
      <c r="H5" s="480"/>
      <c r="I5" s="241"/>
      <c r="J5" s="242"/>
      <c r="K5" s="242"/>
      <c r="L5" s="243"/>
      <c r="M5" s="244"/>
      <c r="N5" s="226" t="str">
        <f>IF(COUNTBLANK(P5:R5)&gt;=1,"",IF(P5&gt;R5,"○",IF(P5=R5,"△",IF(P5&lt;R5,"●"))))</f>
        <v>○</v>
      </c>
      <c r="O5" s="85"/>
      <c r="P5" s="85">
        <v>7</v>
      </c>
      <c r="Q5" s="245" t="s">
        <v>289</v>
      </c>
      <c r="R5" s="87">
        <v>1</v>
      </c>
      <c r="S5" s="231" t="str">
        <f>IF(COUNTBLANK(U5:W5)&gt;=1,"",IF(U5&gt;W5,"○",IF(U5=W5,"△",IF(U5&lt;W5,"●"))))</f>
        <v>○</v>
      </c>
      <c r="T5" s="85"/>
      <c r="U5" s="85">
        <v>3</v>
      </c>
      <c r="V5" s="245" t="s">
        <v>287</v>
      </c>
      <c r="W5" s="87">
        <v>2</v>
      </c>
      <c r="X5" s="226" t="str">
        <f>IF(COUNTBLANK(Z5:AB5)&gt;=1,"",IF(Z5&gt;AB5,"○",IF(Z5=AB5,"△",IF(Z5&lt;AB5,"●"))))</f>
        <v>●</v>
      </c>
      <c r="Y5" s="85"/>
      <c r="Z5" s="85">
        <v>2</v>
      </c>
      <c r="AA5" s="245" t="s">
        <v>286</v>
      </c>
      <c r="AB5" s="86">
        <v>3</v>
      </c>
      <c r="AC5" s="672">
        <f>COUNTIF($I5:$AB5,"○")</f>
        <v>2</v>
      </c>
      <c r="AD5" s="463"/>
      <c r="AE5" s="463">
        <f>COUNTIF($I5:$AB5,"△")</f>
        <v>0</v>
      </c>
      <c r="AF5" s="463"/>
      <c r="AG5" s="463">
        <f>COUNTIF($I5:$AB5,"●")</f>
        <v>1</v>
      </c>
      <c r="AH5" s="662"/>
      <c r="AI5" s="460">
        <f>AC5*3+AE5</f>
        <v>6</v>
      </c>
      <c r="AJ5" s="461"/>
      <c r="AK5" s="462"/>
      <c r="AL5" s="463">
        <f>K5+P5+U5+Z5</f>
        <v>12</v>
      </c>
      <c r="AM5" s="463"/>
      <c r="AN5" s="463">
        <f>M5+R5+W5+AB5</f>
        <v>6</v>
      </c>
      <c r="AO5" s="662"/>
      <c r="AP5" s="663">
        <f>AL5-AN5</f>
        <v>6</v>
      </c>
      <c r="AQ5" s="664"/>
      <c r="AR5" s="665"/>
      <c r="AS5" s="513">
        <f>RANK(AZ5,$AZ$5:$AZ$8,0)</f>
        <v>1</v>
      </c>
      <c r="AT5" s="514"/>
      <c r="AU5" s="514"/>
      <c r="AV5" s="515"/>
      <c r="AW5" s="495"/>
      <c r="AX5" s="496"/>
      <c r="AY5" s="497"/>
      <c r="AZ5" s="390">
        <f>AI5+AP5/100</f>
        <v>6.06</v>
      </c>
      <c r="BG5" s="553">
        <v>1</v>
      </c>
      <c r="BH5" s="549"/>
      <c r="BI5" s="549" t="s">
        <v>2</v>
      </c>
      <c r="BJ5" s="549"/>
      <c r="BK5" s="549"/>
      <c r="BL5" s="549"/>
      <c r="BM5" s="549"/>
      <c r="BN5" s="549"/>
      <c r="BO5" s="550"/>
    </row>
    <row r="6" spans="1:67" ht="18" customHeight="1">
      <c r="A6" s="247">
        <v>2</v>
      </c>
      <c r="B6" s="737" t="str">
        <f>BI6</f>
        <v>八街南</v>
      </c>
      <c r="C6" s="738"/>
      <c r="D6" s="738"/>
      <c r="E6" s="738"/>
      <c r="F6" s="738"/>
      <c r="G6" s="738"/>
      <c r="H6" s="739"/>
      <c r="I6" s="386" t="str">
        <f>IF(COUNTBLANK(K6:M6)&gt;=1,"",IF(K6&gt;M6,"○",IF(K6=M6,"△",IF(K6&lt;M6,"●"))))</f>
        <v>●</v>
      </c>
      <c r="J6" s="78"/>
      <c r="K6" s="78">
        <v>1</v>
      </c>
      <c r="L6" s="248" t="s">
        <v>286</v>
      </c>
      <c r="M6" s="82">
        <v>7</v>
      </c>
      <c r="N6" s="249"/>
      <c r="O6" s="250"/>
      <c r="P6" s="250"/>
      <c r="Q6" s="251"/>
      <c r="R6" s="252"/>
      <c r="S6" s="225" t="str">
        <f>IF(COUNTBLANK(U6:W6)&gt;=1,"",IF(U6&gt;W6,"○",IF(U6=W6,"△",IF(U6&lt;W6,"●"))))</f>
        <v>○</v>
      </c>
      <c r="T6" s="78"/>
      <c r="U6" s="78">
        <v>5</v>
      </c>
      <c r="V6" s="248" t="s">
        <v>286</v>
      </c>
      <c r="W6" s="82">
        <v>2</v>
      </c>
      <c r="X6" s="89" t="str">
        <f>IF(COUNTBLANK(Z6:AB6)&gt;=1,"",IF(Z6&gt;AB6,"○",IF(Z6=AB6,"△",IF(Z6&lt;AB6,"●"))))</f>
        <v>○</v>
      </c>
      <c r="Y6" s="78"/>
      <c r="Z6" s="78">
        <v>5</v>
      </c>
      <c r="AA6" s="248" t="s">
        <v>286</v>
      </c>
      <c r="AB6" s="84">
        <v>0</v>
      </c>
      <c r="AC6" s="474">
        <f>COUNTIF(I6:AB6,"○")</f>
        <v>2</v>
      </c>
      <c r="AD6" s="442"/>
      <c r="AE6" s="442">
        <f>COUNTIF($I6:$AB6,"△")</f>
        <v>0</v>
      </c>
      <c r="AF6" s="442"/>
      <c r="AG6" s="442">
        <f>COUNTIF($I6:$AB6,"●")</f>
        <v>1</v>
      </c>
      <c r="AH6" s="449"/>
      <c r="AI6" s="486">
        <f>AC6*3+AE6</f>
        <v>6</v>
      </c>
      <c r="AJ6" s="487"/>
      <c r="AK6" s="488"/>
      <c r="AL6" s="442">
        <f>K6+P6+U6+Z6</f>
        <v>11</v>
      </c>
      <c r="AM6" s="442"/>
      <c r="AN6" s="442">
        <f>M6+R6+W6+AB6</f>
        <v>9</v>
      </c>
      <c r="AO6" s="449"/>
      <c r="AP6" s="450">
        <f>AL6-AN6</f>
        <v>2</v>
      </c>
      <c r="AQ6" s="451"/>
      <c r="AR6" s="452"/>
      <c r="AS6" s="513">
        <f>RANK(AZ6,$AZ$5:$AZ$8,0)</f>
        <v>2</v>
      </c>
      <c r="AT6" s="514"/>
      <c r="AU6" s="514"/>
      <c r="AV6" s="515"/>
      <c r="AW6" s="510"/>
      <c r="AX6" s="511"/>
      <c r="AY6" s="512"/>
      <c r="AZ6" s="390">
        <f>AI6+AP6/100</f>
        <v>6.02</v>
      </c>
      <c r="BG6" s="545">
        <v>2</v>
      </c>
      <c r="BH6" s="546"/>
      <c r="BI6" s="546" t="s">
        <v>0</v>
      </c>
      <c r="BJ6" s="546"/>
      <c r="BK6" s="546"/>
      <c r="BL6" s="546"/>
      <c r="BM6" s="546"/>
      <c r="BN6" s="546"/>
      <c r="BO6" s="547"/>
    </row>
    <row r="7" spans="1:67" ht="18" customHeight="1">
      <c r="A7" s="247">
        <v>3</v>
      </c>
      <c r="B7" s="737" t="str">
        <f>BI7</f>
        <v>西の原</v>
      </c>
      <c r="C7" s="738"/>
      <c r="D7" s="738"/>
      <c r="E7" s="738"/>
      <c r="F7" s="738"/>
      <c r="G7" s="738"/>
      <c r="H7" s="739"/>
      <c r="I7" s="88" t="str">
        <f>IF(COUNTBLANK(K7:M7)&gt;=1,"",IF(K7&gt;M7,"○",IF(K7=M7,"△",IF(K7&lt;M7,"●"))))</f>
        <v>●</v>
      </c>
      <c r="J7" s="78"/>
      <c r="K7" s="78">
        <v>2</v>
      </c>
      <c r="L7" s="248" t="s">
        <v>286</v>
      </c>
      <c r="M7" s="82">
        <v>3</v>
      </c>
      <c r="N7" s="388" t="str">
        <f>IF(COUNTBLANK(P7:R7)&gt;=1,"",IF(P7&gt;R7,"○",IF(P7=R7,"△",IF(P7&lt;R7,"●"))))</f>
        <v>●</v>
      </c>
      <c r="O7" s="78"/>
      <c r="P7" s="78">
        <v>2</v>
      </c>
      <c r="Q7" s="248" t="s">
        <v>286</v>
      </c>
      <c r="R7" s="82">
        <v>5</v>
      </c>
      <c r="S7" s="255"/>
      <c r="T7" s="250"/>
      <c r="U7" s="250"/>
      <c r="V7" s="251"/>
      <c r="W7" s="252"/>
      <c r="X7" s="227" t="str">
        <f>IF(COUNTBLANK(Z7:AB7)&gt;=1,"",IF(Z7&gt;AB7,"○",IF(Z7=AB7,"△",IF(Z7&lt;AB7,"●"))))</f>
        <v>○</v>
      </c>
      <c r="Y7" s="78"/>
      <c r="Z7" s="78">
        <v>6</v>
      </c>
      <c r="AA7" s="248" t="s">
        <v>286</v>
      </c>
      <c r="AB7" s="84">
        <v>2</v>
      </c>
      <c r="AC7" s="474">
        <f>COUNTIF($I7:$AB7,"○")</f>
        <v>1</v>
      </c>
      <c r="AD7" s="442"/>
      <c r="AE7" s="442">
        <f>COUNTIF($I7:$AB7,"△")</f>
        <v>0</v>
      </c>
      <c r="AF7" s="442"/>
      <c r="AG7" s="442">
        <f>COUNTIF($I7:$AB7,"●")</f>
        <v>2</v>
      </c>
      <c r="AH7" s="449"/>
      <c r="AI7" s="486">
        <f>AC7*3+AE7</f>
        <v>3</v>
      </c>
      <c r="AJ7" s="487"/>
      <c r="AK7" s="488"/>
      <c r="AL7" s="442">
        <f>K7+P7+U7+Z7</f>
        <v>10</v>
      </c>
      <c r="AM7" s="442"/>
      <c r="AN7" s="442">
        <f>M7+R7+W7+AB7</f>
        <v>10</v>
      </c>
      <c r="AO7" s="449"/>
      <c r="AP7" s="450">
        <f>AL7-AN7</f>
        <v>0</v>
      </c>
      <c r="AQ7" s="451"/>
      <c r="AR7" s="452"/>
      <c r="AS7" s="513">
        <f>RANK(AZ7,$AZ$5:$AZ$8,0)</f>
        <v>3</v>
      </c>
      <c r="AT7" s="514"/>
      <c r="AU7" s="514"/>
      <c r="AV7" s="515"/>
      <c r="AW7" s="510"/>
      <c r="AX7" s="511"/>
      <c r="AY7" s="512"/>
      <c r="AZ7" s="390">
        <f>AI7+AP7/100</f>
        <v>3</v>
      </c>
      <c r="BG7" s="545">
        <v>3</v>
      </c>
      <c r="BH7" s="546"/>
      <c r="BI7" s="546" t="s">
        <v>23</v>
      </c>
      <c r="BJ7" s="546"/>
      <c r="BK7" s="546"/>
      <c r="BL7" s="546"/>
      <c r="BM7" s="546"/>
      <c r="BN7" s="546"/>
      <c r="BO7" s="547"/>
    </row>
    <row r="8" spans="1:67" ht="18" customHeight="1" thickBot="1">
      <c r="A8" s="256">
        <v>4</v>
      </c>
      <c r="B8" s="729" t="str">
        <f>BI8</f>
        <v>栄</v>
      </c>
      <c r="C8" s="730"/>
      <c r="D8" s="730"/>
      <c r="E8" s="730"/>
      <c r="F8" s="730"/>
      <c r="G8" s="730"/>
      <c r="H8" s="731"/>
      <c r="I8" s="387" t="str">
        <f>IF(COUNTBLANK(K8:M8)&gt;=1,"",IF(K8&gt;M8,"○",IF(K8=M8,"△",IF(K8&lt;M8,"●"))))</f>
        <v>○</v>
      </c>
      <c r="J8" s="79"/>
      <c r="K8" s="79">
        <v>3</v>
      </c>
      <c r="L8" s="257" t="s">
        <v>305</v>
      </c>
      <c r="M8" s="83">
        <v>2</v>
      </c>
      <c r="N8" s="389" t="str">
        <f>IF(COUNTBLANK(P8:R8)&gt;=1,"",IF(P8&gt;R8,"○",IF(P8=R8,"△",IF(P8&lt;R8,"●"))))</f>
        <v>●</v>
      </c>
      <c r="O8" s="79"/>
      <c r="P8" s="79">
        <v>0</v>
      </c>
      <c r="Q8" s="257" t="s">
        <v>297</v>
      </c>
      <c r="R8" s="83">
        <v>5</v>
      </c>
      <c r="S8" s="91" t="str">
        <f>IF(COUNTBLANK(U8:W8)&gt;=1,"",IF(U8&gt;W8,"○",IF(U8=W8,"△",IF(U8&lt;W8,"●"))))</f>
        <v>●</v>
      </c>
      <c r="T8" s="79"/>
      <c r="U8" s="79">
        <v>2</v>
      </c>
      <c r="V8" s="257" t="s">
        <v>286</v>
      </c>
      <c r="W8" s="83">
        <v>6</v>
      </c>
      <c r="X8" s="259"/>
      <c r="Y8" s="260"/>
      <c r="Z8" s="260"/>
      <c r="AA8" s="261"/>
      <c r="AB8" s="262"/>
      <c r="AC8" s="470">
        <f>COUNTIF($I8:$AB8,"○")</f>
        <v>1</v>
      </c>
      <c r="AD8" s="441"/>
      <c r="AE8" s="441">
        <f>COUNTIF($I8:$AB8,"△")</f>
        <v>0</v>
      </c>
      <c r="AF8" s="441"/>
      <c r="AG8" s="441">
        <f>COUNTIF($I8:$AB8,"●")</f>
        <v>2</v>
      </c>
      <c r="AH8" s="471"/>
      <c r="AI8" s="438">
        <f>AC8*3+AE8</f>
        <v>3</v>
      </c>
      <c r="AJ8" s="439"/>
      <c r="AK8" s="440"/>
      <c r="AL8" s="441">
        <f>K8+P8+U8+Z8</f>
        <v>5</v>
      </c>
      <c r="AM8" s="441"/>
      <c r="AN8" s="441">
        <f>M8+R8+W8+AB8</f>
        <v>13</v>
      </c>
      <c r="AO8" s="471"/>
      <c r="AP8" s="455">
        <f>AL8-AN8</f>
        <v>-8</v>
      </c>
      <c r="AQ8" s="456"/>
      <c r="AR8" s="457"/>
      <c r="AS8" s="438">
        <f>RANK(AZ8,$AZ$5:$AZ$8,0)</f>
        <v>4</v>
      </c>
      <c r="AT8" s="439"/>
      <c r="AU8" s="439"/>
      <c r="AV8" s="440"/>
      <c r="AW8" s="507"/>
      <c r="AX8" s="508"/>
      <c r="AY8" s="509"/>
      <c r="AZ8" s="390">
        <f>AI8+AP8/100</f>
        <v>2.92</v>
      </c>
      <c r="BG8" s="543">
        <v>4</v>
      </c>
      <c r="BH8" s="544"/>
      <c r="BI8" s="544" t="s">
        <v>20</v>
      </c>
      <c r="BJ8" s="544"/>
      <c r="BK8" s="544"/>
      <c r="BL8" s="544"/>
      <c r="BM8" s="544"/>
      <c r="BN8" s="544"/>
      <c r="BO8" s="548"/>
    </row>
    <row r="9" spans="59:67" ht="18" customHeight="1">
      <c r="BG9" s="553">
        <v>5</v>
      </c>
      <c r="BH9" s="549"/>
      <c r="BI9" s="549" t="s">
        <v>8</v>
      </c>
      <c r="BJ9" s="549"/>
      <c r="BK9" s="549"/>
      <c r="BL9" s="549"/>
      <c r="BM9" s="549"/>
      <c r="BN9" s="549"/>
      <c r="BO9" s="550"/>
    </row>
    <row r="10" spans="1:67" ht="18" customHeight="1" thickBot="1">
      <c r="A10" s="475" t="s">
        <v>262</v>
      </c>
      <c r="B10" s="475"/>
      <c r="C10" s="475"/>
      <c r="D10" s="475"/>
      <c r="E10" s="475"/>
      <c r="F10" s="475"/>
      <c r="G10" s="475"/>
      <c r="H10" s="475"/>
      <c r="I10" s="437" t="s">
        <v>74</v>
      </c>
      <c r="J10" s="437"/>
      <c r="K10" s="437"/>
      <c r="L10" s="436" t="s">
        <v>8</v>
      </c>
      <c r="M10" s="436"/>
      <c r="N10" s="436"/>
      <c r="O10" s="436"/>
      <c r="P10" s="436"/>
      <c r="Q10" s="436"/>
      <c r="R10" s="436"/>
      <c r="S10" s="437" t="s">
        <v>134</v>
      </c>
      <c r="T10" s="437"/>
      <c r="U10" s="437"/>
      <c r="V10" s="436" t="s">
        <v>21</v>
      </c>
      <c r="W10" s="436"/>
      <c r="X10" s="436"/>
      <c r="Y10" s="436"/>
      <c r="Z10" s="436"/>
      <c r="AA10" s="436"/>
      <c r="AB10" s="436"/>
      <c r="AC10" s="239"/>
      <c r="AD10" s="264"/>
      <c r="AE10" s="437" t="s">
        <v>37</v>
      </c>
      <c r="AF10" s="437"/>
      <c r="AG10" s="436" t="s">
        <v>8</v>
      </c>
      <c r="AH10" s="436"/>
      <c r="AI10" s="436"/>
      <c r="AJ10" s="436"/>
      <c r="AK10" s="436"/>
      <c r="AL10" s="436"/>
      <c r="AM10" s="437" t="s">
        <v>38</v>
      </c>
      <c r="AN10" s="437"/>
      <c r="AO10" s="437"/>
      <c r="AP10" s="437"/>
      <c r="BG10" s="545">
        <v>6</v>
      </c>
      <c r="BH10" s="546"/>
      <c r="BI10" s="546" t="s">
        <v>24</v>
      </c>
      <c r="BJ10" s="546"/>
      <c r="BK10" s="546"/>
      <c r="BL10" s="546"/>
      <c r="BM10" s="546"/>
      <c r="BN10" s="546"/>
      <c r="BO10" s="547"/>
    </row>
    <row r="11" spans="1:67" ht="18" customHeight="1" thickBot="1">
      <c r="A11" s="476" t="s">
        <v>149</v>
      </c>
      <c r="B11" s="453"/>
      <c r="C11" s="453"/>
      <c r="D11" s="453"/>
      <c r="E11" s="453"/>
      <c r="F11" s="453"/>
      <c r="G11" s="453"/>
      <c r="H11" s="454"/>
      <c r="I11" s="703" t="str">
        <f>B12</f>
        <v>井野</v>
      </c>
      <c r="J11" s="694"/>
      <c r="K11" s="694"/>
      <c r="L11" s="694"/>
      <c r="M11" s="694"/>
      <c r="N11" s="703" t="str">
        <f>B13</f>
        <v>大山口</v>
      </c>
      <c r="O11" s="694"/>
      <c r="P11" s="694"/>
      <c r="Q11" s="694"/>
      <c r="R11" s="694"/>
      <c r="S11" s="703" t="str">
        <f>B14</f>
        <v>七次台</v>
      </c>
      <c r="T11" s="694"/>
      <c r="U11" s="694"/>
      <c r="V11" s="694"/>
      <c r="W11" s="694"/>
      <c r="X11" s="703" t="str">
        <f>B15</f>
        <v>船穂</v>
      </c>
      <c r="Y11" s="694"/>
      <c r="Z11" s="694"/>
      <c r="AA11" s="694"/>
      <c r="AB11" s="694"/>
      <c r="AC11" s="476" t="s">
        <v>126</v>
      </c>
      <c r="AD11" s="453"/>
      <c r="AE11" s="453" t="s">
        <v>127</v>
      </c>
      <c r="AF11" s="453"/>
      <c r="AG11" s="453" t="s">
        <v>125</v>
      </c>
      <c r="AH11" s="454"/>
      <c r="AI11" s="483" t="s">
        <v>175</v>
      </c>
      <c r="AJ11" s="484"/>
      <c r="AK11" s="485"/>
      <c r="AL11" s="453" t="s">
        <v>171</v>
      </c>
      <c r="AM11" s="453"/>
      <c r="AN11" s="453" t="s">
        <v>157</v>
      </c>
      <c r="AO11" s="454"/>
      <c r="AP11" s="489" t="s">
        <v>128</v>
      </c>
      <c r="AQ11" s="490"/>
      <c r="AR11" s="491"/>
      <c r="AS11" s="483" t="s">
        <v>158</v>
      </c>
      <c r="AT11" s="484"/>
      <c r="AU11" s="484"/>
      <c r="AV11" s="485"/>
      <c r="AW11" s="489" t="s">
        <v>129</v>
      </c>
      <c r="AX11" s="490"/>
      <c r="AY11" s="491"/>
      <c r="BG11" s="545">
        <v>7</v>
      </c>
      <c r="BH11" s="546"/>
      <c r="BI11" s="546" t="s">
        <v>26</v>
      </c>
      <c r="BJ11" s="546"/>
      <c r="BK11" s="546"/>
      <c r="BL11" s="546"/>
      <c r="BM11" s="546"/>
      <c r="BN11" s="546"/>
      <c r="BO11" s="547"/>
    </row>
    <row r="12" spans="1:67" ht="18" customHeight="1" thickBot="1">
      <c r="A12" s="240">
        <v>5</v>
      </c>
      <c r="B12" s="692" t="str">
        <f>BI9</f>
        <v>井野</v>
      </c>
      <c r="C12" s="719"/>
      <c r="D12" s="719"/>
      <c r="E12" s="719"/>
      <c r="F12" s="719"/>
      <c r="G12" s="719"/>
      <c r="H12" s="720"/>
      <c r="I12" s="241"/>
      <c r="J12" s="242"/>
      <c r="K12" s="242"/>
      <c r="L12" s="243"/>
      <c r="M12" s="244"/>
      <c r="N12" s="226" t="str">
        <f>IF(COUNTBLANK(P12:R12)&gt;=1,"",IF(P12&gt;R12,"○",IF(P12=R12,"△",IF(P12&lt;R12,"●"))))</f>
        <v>△</v>
      </c>
      <c r="O12" s="85"/>
      <c r="P12" s="85">
        <v>2</v>
      </c>
      <c r="Q12" s="245" t="s">
        <v>289</v>
      </c>
      <c r="R12" s="87">
        <v>2</v>
      </c>
      <c r="S12" s="231" t="str">
        <f>IF(COUNTBLANK(U12:W12)&gt;=1,"",IF(U12&gt;W12,"○",IF(U12=W12,"△",IF(U12&lt;W12,"●"))))</f>
        <v>○</v>
      </c>
      <c r="T12" s="85"/>
      <c r="U12" s="85">
        <v>9</v>
      </c>
      <c r="V12" s="245" t="s">
        <v>292</v>
      </c>
      <c r="W12" s="87">
        <v>0</v>
      </c>
      <c r="X12" s="226" t="str">
        <f>IF(COUNTBLANK(Z12:AB12)&gt;=1,"",IF(Z12&gt;AB12,"○",IF(Z12=AB12,"△",IF(Z12&lt;AB12,"●"))))</f>
        <v>○</v>
      </c>
      <c r="Y12" s="85"/>
      <c r="Z12" s="85">
        <v>5</v>
      </c>
      <c r="AA12" s="245" t="s">
        <v>301</v>
      </c>
      <c r="AB12" s="86">
        <v>2</v>
      </c>
      <c r="AC12" s="672">
        <f>COUNTIF(I12:AB12,"○")</f>
        <v>2</v>
      </c>
      <c r="AD12" s="463"/>
      <c r="AE12" s="463">
        <f>COUNTIF($I12:$AB12,"△")</f>
        <v>1</v>
      </c>
      <c r="AF12" s="463"/>
      <c r="AG12" s="463">
        <f>COUNTIF($I12:$AB12,"●")</f>
        <v>0</v>
      </c>
      <c r="AH12" s="662"/>
      <c r="AI12" s="460">
        <f>AC12*3+AE12</f>
        <v>7</v>
      </c>
      <c r="AJ12" s="461"/>
      <c r="AK12" s="462"/>
      <c r="AL12" s="463">
        <f>K12+P12+U12+Z12</f>
        <v>16</v>
      </c>
      <c r="AM12" s="463"/>
      <c r="AN12" s="463">
        <f>M12+R12+W12+AB12</f>
        <v>4</v>
      </c>
      <c r="AO12" s="662"/>
      <c r="AP12" s="663">
        <f>AL12-AN12</f>
        <v>12</v>
      </c>
      <c r="AQ12" s="664"/>
      <c r="AR12" s="665"/>
      <c r="AS12" s="513">
        <f>RANK(AZ12,$AZ$12:$AZ$15,0)</f>
        <v>2</v>
      </c>
      <c r="AT12" s="514"/>
      <c r="AU12" s="514"/>
      <c r="AV12" s="515"/>
      <c r="AW12" s="495"/>
      <c r="AX12" s="496"/>
      <c r="AY12" s="497"/>
      <c r="AZ12" s="390">
        <f>AI12+AP12/100</f>
        <v>7.12</v>
      </c>
      <c r="BG12" s="543">
        <v>8</v>
      </c>
      <c r="BH12" s="544"/>
      <c r="BI12" s="544" t="s">
        <v>21</v>
      </c>
      <c r="BJ12" s="544"/>
      <c r="BK12" s="544"/>
      <c r="BL12" s="544"/>
      <c r="BM12" s="544"/>
      <c r="BN12" s="544"/>
      <c r="BO12" s="548"/>
    </row>
    <row r="13" spans="1:67" ht="18" customHeight="1">
      <c r="A13" s="247">
        <v>6</v>
      </c>
      <c r="B13" s="706" t="str">
        <f>BI10</f>
        <v>大山口</v>
      </c>
      <c r="C13" s="707"/>
      <c r="D13" s="707"/>
      <c r="E13" s="707"/>
      <c r="F13" s="707"/>
      <c r="G13" s="707"/>
      <c r="H13" s="708"/>
      <c r="I13" s="386" t="str">
        <f>IF(COUNTBLANK(K13:M13)&gt;=1,"",IF(K13&gt;M13,"○",IF(K13=M13,"△",IF(K13&lt;M13,"●"))))</f>
        <v>△</v>
      </c>
      <c r="J13" s="85"/>
      <c r="K13" s="85">
        <v>2</v>
      </c>
      <c r="L13" s="245" t="s">
        <v>289</v>
      </c>
      <c r="M13" s="87">
        <v>2</v>
      </c>
      <c r="N13" s="249"/>
      <c r="O13" s="250"/>
      <c r="P13" s="250"/>
      <c r="Q13" s="251"/>
      <c r="R13" s="252"/>
      <c r="S13" s="225" t="str">
        <f>IF(COUNTBLANK(U13:W13)&gt;=1,"",IF(U13&gt;W13,"○",IF(U13=W13,"△",IF(U13&lt;W13,"●"))))</f>
        <v>○</v>
      </c>
      <c r="T13" s="78"/>
      <c r="U13" s="78">
        <v>9</v>
      </c>
      <c r="V13" s="248" t="s">
        <v>286</v>
      </c>
      <c r="W13" s="82">
        <v>0</v>
      </c>
      <c r="X13" s="89" t="str">
        <f>IF(COUNTBLANK(Z13:AB13)&gt;=1,"",IF(Z13&gt;AB13,"○",IF(Z13=AB13,"△",IF(Z13&lt;AB13,"●"))))</f>
        <v>○</v>
      </c>
      <c r="Y13" s="78"/>
      <c r="Z13" s="78">
        <v>8</v>
      </c>
      <c r="AA13" s="248" t="s">
        <v>286</v>
      </c>
      <c r="AB13" s="84">
        <v>0</v>
      </c>
      <c r="AC13" s="474">
        <f>COUNTIF($I13:$AB13,"○")</f>
        <v>2</v>
      </c>
      <c r="AD13" s="442"/>
      <c r="AE13" s="442">
        <f>COUNTIF($I13:$AB13,"△")</f>
        <v>1</v>
      </c>
      <c r="AF13" s="442"/>
      <c r="AG13" s="442">
        <f>COUNTIF($I13:$AB13,"●")</f>
        <v>0</v>
      </c>
      <c r="AH13" s="449"/>
      <c r="AI13" s="486">
        <f>AC13*3+AE13</f>
        <v>7</v>
      </c>
      <c r="AJ13" s="487"/>
      <c r="AK13" s="488"/>
      <c r="AL13" s="442">
        <f>K13+P13+U13+Z13</f>
        <v>19</v>
      </c>
      <c r="AM13" s="442"/>
      <c r="AN13" s="442">
        <f>M13+R13+W13+AB13</f>
        <v>2</v>
      </c>
      <c r="AO13" s="449"/>
      <c r="AP13" s="450">
        <f>AL13-AN13</f>
        <v>17</v>
      </c>
      <c r="AQ13" s="451"/>
      <c r="AR13" s="452"/>
      <c r="AS13" s="513">
        <f>RANK(AZ13,$AZ$12:$AZ$15,0)</f>
        <v>1</v>
      </c>
      <c r="AT13" s="514"/>
      <c r="AU13" s="514"/>
      <c r="AV13" s="515"/>
      <c r="AW13" s="510"/>
      <c r="AX13" s="511"/>
      <c r="AY13" s="512"/>
      <c r="AZ13" s="390">
        <f>AI13+AP13/100</f>
        <v>7.17</v>
      </c>
      <c r="BG13" s="553">
        <v>9</v>
      </c>
      <c r="BH13" s="549"/>
      <c r="BI13" s="549" t="s">
        <v>137</v>
      </c>
      <c r="BJ13" s="549"/>
      <c r="BK13" s="549"/>
      <c r="BL13" s="549"/>
      <c r="BM13" s="549"/>
      <c r="BN13" s="549"/>
      <c r="BO13" s="550"/>
    </row>
    <row r="14" spans="1:67" ht="18" customHeight="1">
      <c r="A14" s="247">
        <v>7</v>
      </c>
      <c r="B14" s="706" t="str">
        <f>BI11</f>
        <v>七次台</v>
      </c>
      <c r="C14" s="707"/>
      <c r="D14" s="707"/>
      <c r="E14" s="707"/>
      <c r="F14" s="707"/>
      <c r="G14" s="707"/>
      <c r="H14" s="708"/>
      <c r="I14" s="88" t="str">
        <f>IF(COUNTBLANK(K14:M14)&gt;=1,"",IF(K14&gt;M14,"○",IF(K14=M14,"△",IF(K14&lt;M14,"●"))))</f>
        <v>●</v>
      </c>
      <c r="J14" s="78"/>
      <c r="K14" s="78">
        <v>0</v>
      </c>
      <c r="L14" s="248" t="s">
        <v>286</v>
      </c>
      <c r="M14" s="82">
        <v>9</v>
      </c>
      <c r="N14" s="388" t="str">
        <f>IF(COUNTBLANK(P14:R14)&gt;=1,"",IF(P14&gt;R14,"○",IF(P14=R14,"△",IF(P14&lt;R14,"●"))))</f>
        <v>●</v>
      </c>
      <c r="O14" s="78"/>
      <c r="P14" s="78">
        <v>0</v>
      </c>
      <c r="Q14" s="248" t="s">
        <v>302</v>
      </c>
      <c r="R14" s="82">
        <v>9</v>
      </c>
      <c r="S14" s="255"/>
      <c r="T14" s="250"/>
      <c r="U14" s="250"/>
      <c r="V14" s="251"/>
      <c r="W14" s="252"/>
      <c r="X14" s="227" t="str">
        <f>IF(COUNTBLANK(Z14:AB14)&gt;=1,"",IF(Z14&gt;AB14,"○",IF(Z14=AB14,"△",IF(Z14&lt;AB14,"●"))))</f>
        <v>○</v>
      </c>
      <c r="Y14" s="78"/>
      <c r="Z14" s="78">
        <v>5</v>
      </c>
      <c r="AA14" s="248" t="s">
        <v>287</v>
      </c>
      <c r="AB14" s="84">
        <v>1</v>
      </c>
      <c r="AC14" s="474">
        <f>COUNTIF($I14:$AB14,"○")</f>
        <v>1</v>
      </c>
      <c r="AD14" s="442"/>
      <c r="AE14" s="442">
        <f>COUNTIF($I14:$AB14,"△")</f>
        <v>0</v>
      </c>
      <c r="AF14" s="442"/>
      <c r="AG14" s="442">
        <f>COUNTIF($I14:$AB14,"●")</f>
        <v>2</v>
      </c>
      <c r="AH14" s="449"/>
      <c r="AI14" s="486">
        <f>AC14*3+AE14</f>
        <v>3</v>
      </c>
      <c r="AJ14" s="487"/>
      <c r="AK14" s="488"/>
      <c r="AL14" s="442">
        <f>K14+P14+U14+Z14</f>
        <v>5</v>
      </c>
      <c r="AM14" s="442"/>
      <c r="AN14" s="442">
        <f>M14+R14+W14+AB14</f>
        <v>19</v>
      </c>
      <c r="AO14" s="449"/>
      <c r="AP14" s="450">
        <f>AL14-AN14</f>
        <v>-14</v>
      </c>
      <c r="AQ14" s="451"/>
      <c r="AR14" s="452"/>
      <c r="AS14" s="513">
        <f>RANK(AZ14,$AZ$12:$AZ$15,0)</f>
        <v>3</v>
      </c>
      <c r="AT14" s="514"/>
      <c r="AU14" s="514"/>
      <c r="AV14" s="515"/>
      <c r="AW14" s="510"/>
      <c r="AX14" s="511"/>
      <c r="AY14" s="512"/>
      <c r="AZ14" s="390">
        <f>AI14+AP14/100</f>
        <v>2.86</v>
      </c>
      <c r="BG14" s="545">
        <v>10</v>
      </c>
      <c r="BH14" s="546"/>
      <c r="BI14" s="546" t="s">
        <v>3</v>
      </c>
      <c r="BJ14" s="546"/>
      <c r="BK14" s="546"/>
      <c r="BL14" s="546"/>
      <c r="BM14" s="546"/>
      <c r="BN14" s="546"/>
      <c r="BO14" s="547"/>
    </row>
    <row r="15" spans="1:67" ht="18" customHeight="1" thickBot="1">
      <c r="A15" s="256">
        <v>8</v>
      </c>
      <c r="B15" s="709" t="str">
        <f>BI12</f>
        <v>船穂</v>
      </c>
      <c r="C15" s="710"/>
      <c r="D15" s="710"/>
      <c r="E15" s="710"/>
      <c r="F15" s="710"/>
      <c r="G15" s="710"/>
      <c r="H15" s="711"/>
      <c r="I15" s="387" t="str">
        <f>IF(COUNTBLANK(K15:M15)&gt;=1,"",IF(K15&gt;M15,"○",IF(K15=M15,"△",IF(K15&lt;M15,"●"))))</f>
        <v>●</v>
      </c>
      <c r="J15" s="79"/>
      <c r="K15" s="79">
        <v>2</v>
      </c>
      <c r="L15" s="257" t="s">
        <v>286</v>
      </c>
      <c r="M15" s="83">
        <v>5</v>
      </c>
      <c r="N15" s="389" t="str">
        <f>IF(COUNTBLANK(P15:R15)&gt;=1,"",IF(P15&gt;R15,"○",IF(P15=R15,"△",IF(P15&lt;R15,"●"))))</f>
        <v>●</v>
      </c>
      <c r="O15" s="79"/>
      <c r="P15" s="79">
        <v>0</v>
      </c>
      <c r="Q15" s="257" t="s">
        <v>289</v>
      </c>
      <c r="R15" s="83">
        <v>8</v>
      </c>
      <c r="S15" s="91" t="str">
        <f>IF(COUNTBLANK(U15:W15)&gt;=1,"",IF(U15&gt;W15,"○",IF(U15=W15,"△",IF(U15&lt;W15,"●"))))</f>
        <v>●</v>
      </c>
      <c r="T15" s="79"/>
      <c r="U15" s="79">
        <v>1</v>
      </c>
      <c r="V15" s="257" t="s">
        <v>286</v>
      </c>
      <c r="W15" s="83">
        <v>5</v>
      </c>
      <c r="X15" s="259"/>
      <c r="Y15" s="260"/>
      <c r="Z15" s="260"/>
      <c r="AA15" s="261"/>
      <c r="AB15" s="262"/>
      <c r="AC15" s="470">
        <f>COUNTIF($I15:$AB15,"○")</f>
        <v>0</v>
      </c>
      <c r="AD15" s="441"/>
      <c r="AE15" s="441">
        <f>COUNTIF($I15:$AB15,"△")</f>
        <v>0</v>
      </c>
      <c r="AF15" s="441"/>
      <c r="AG15" s="441">
        <f>COUNTIF($I15:$AB15,"●")</f>
        <v>3</v>
      </c>
      <c r="AH15" s="471"/>
      <c r="AI15" s="438">
        <f>AC15*3+AE15</f>
        <v>0</v>
      </c>
      <c r="AJ15" s="439"/>
      <c r="AK15" s="440"/>
      <c r="AL15" s="441">
        <f>K15+P15+U15+Z15</f>
        <v>3</v>
      </c>
      <c r="AM15" s="441"/>
      <c r="AN15" s="441">
        <f>M15+R15+W15+AB15</f>
        <v>18</v>
      </c>
      <c r="AO15" s="471"/>
      <c r="AP15" s="455">
        <f>AL15-AN15</f>
        <v>-15</v>
      </c>
      <c r="AQ15" s="456"/>
      <c r="AR15" s="457"/>
      <c r="AS15" s="438">
        <f>RANK(AZ15,$AZ$12:$AZ$15,0)</f>
        <v>4</v>
      </c>
      <c r="AT15" s="439"/>
      <c r="AU15" s="439"/>
      <c r="AV15" s="440"/>
      <c r="AW15" s="507"/>
      <c r="AX15" s="508"/>
      <c r="AY15" s="509"/>
      <c r="AZ15" s="390">
        <f>AI15+AP15/100</f>
        <v>-0.15</v>
      </c>
      <c r="BG15" s="545">
        <v>11</v>
      </c>
      <c r="BH15" s="546"/>
      <c r="BI15" s="546" t="s">
        <v>1</v>
      </c>
      <c r="BJ15" s="546"/>
      <c r="BK15" s="546"/>
      <c r="BL15" s="546"/>
      <c r="BM15" s="546"/>
      <c r="BN15" s="546"/>
      <c r="BO15" s="547"/>
    </row>
    <row r="16" spans="1:67" s="267" customFormat="1" ht="18" customHeight="1" thickBot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6"/>
      <c r="T16" s="265"/>
      <c r="U16" s="265"/>
      <c r="V16" s="265"/>
      <c r="W16" s="265"/>
      <c r="X16" s="265"/>
      <c r="Y16" s="265"/>
      <c r="Z16" s="265"/>
      <c r="AA16" s="265"/>
      <c r="AB16" s="265"/>
      <c r="AD16" s="268"/>
      <c r="BG16" s="543">
        <v>12</v>
      </c>
      <c r="BH16" s="544"/>
      <c r="BI16" s="544" t="s">
        <v>311</v>
      </c>
      <c r="BJ16" s="544"/>
      <c r="BK16" s="544"/>
      <c r="BL16" s="544"/>
      <c r="BM16" s="544"/>
      <c r="BN16" s="544"/>
      <c r="BO16" s="548"/>
    </row>
    <row r="17" spans="1:67" s="264" customFormat="1" ht="18" customHeight="1" thickBot="1">
      <c r="A17" s="475" t="s">
        <v>267</v>
      </c>
      <c r="B17" s="475"/>
      <c r="C17" s="475"/>
      <c r="D17" s="475"/>
      <c r="E17" s="475"/>
      <c r="F17" s="475"/>
      <c r="G17" s="475"/>
      <c r="H17" s="475"/>
      <c r="I17" s="437" t="s">
        <v>74</v>
      </c>
      <c r="J17" s="437"/>
      <c r="K17" s="437"/>
      <c r="L17" s="436" t="s">
        <v>30</v>
      </c>
      <c r="M17" s="436"/>
      <c r="N17" s="436"/>
      <c r="O17" s="436"/>
      <c r="P17" s="436"/>
      <c r="Q17" s="436"/>
      <c r="R17" s="436"/>
      <c r="S17" s="437" t="s">
        <v>134</v>
      </c>
      <c r="T17" s="437"/>
      <c r="U17" s="437"/>
      <c r="V17" s="436" t="s">
        <v>30</v>
      </c>
      <c r="W17" s="436"/>
      <c r="X17" s="436"/>
      <c r="Y17" s="436"/>
      <c r="Z17" s="436"/>
      <c r="AA17" s="436"/>
      <c r="AB17" s="436"/>
      <c r="AD17" s="66"/>
      <c r="BG17" s="553">
        <v>13</v>
      </c>
      <c r="BH17" s="549"/>
      <c r="BI17" s="549" t="s">
        <v>11</v>
      </c>
      <c r="BJ17" s="549"/>
      <c r="BK17" s="549"/>
      <c r="BL17" s="549"/>
      <c r="BM17" s="549"/>
      <c r="BN17" s="549"/>
      <c r="BO17" s="550"/>
    </row>
    <row r="18" spans="1:67" ht="18" customHeight="1" thickBot="1">
      <c r="A18" s="476" t="s">
        <v>150</v>
      </c>
      <c r="B18" s="453"/>
      <c r="C18" s="453"/>
      <c r="D18" s="453"/>
      <c r="E18" s="453"/>
      <c r="F18" s="453"/>
      <c r="G18" s="453"/>
      <c r="H18" s="454"/>
      <c r="I18" s="481" t="str">
        <f>B19</f>
        <v>八街・富北</v>
      </c>
      <c r="J18" s="482"/>
      <c r="K18" s="482"/>
      <c r="L18" s="482"/>
      <c r="M18" s="482"/>
      <c r="N18" s="482" t="str">
        <f>B20</f>
        <v>四街道北</v>
      </c>
      <c r="O18" s="482"/>
      <c r="P18" s="482"/>
      <c r="Q18" s="482"/>
      <c r="R18" s="482"/>
      <c r="S18" s="482" t="str">
        <f>B21</f>
        <v>八街北</v>
      </c>
      <c r="T18" s="482"/>
      <c r="U18" s="482"/>
      <c r="V18" s="482"/>
      <c r="W18" s="482"/>
      <c r="X18" s="482" t="str">
        <f>B22</f>
        <v>四街道旭</v>
      </c>
      <c r="Y18" s="482"/>
      <c r="Z18" s="482"/>
      <c r="AA18" s="704"/>
      <c r="AB18" s="705"/>
      <c r="AC18" s="476" t="s">
        <v>126</v>
      </c>
      <c r="AD18" s="453"/>
      <c r="AE18" s="453" t="s">
        <v>127</v>
      </c>
      <c r="AF18" s="453"/>
      <c r="AG18" s="453" t="s">
        <v>125</v>
      </c>
      <c r="AH18" s="454"/>
      <c r="AI18" s="483" t="s">
        <v>175</v>
      </c>
      <c r="AJ18" s="484"/>
      <c r="AK18" s="485"/>
      <c r="AL18" s="453" t="s">
        <v>171</v>
      </c>
      <c r="AM18" s="453"/>
      <c r="AN18" s="453" t="s">
        <v>157</v>
      </c>
      <c r="AO18" s="454"/>
      <c r="AP18" s="489" t="s">
        <v>128</v>
      </c>
      <c r="AQ18" s="490"/>
      <c r="AR18" s="491"/>
      <c r="AS18" s="483" t="s">
        <v>158</v>
      </c>
      <c r="AT18" s="484"/>
      <c r="AU18" s="484"/>
      <c r="AV18" s="485"/>
      <c r="AW18" s="489" t="s">
        <v>129</v>
      </c>
      <c r="AX18" s="490"/>
      <c r="AY18" s="491"/>
      <c r="BG18" s="545">
        <v>14</v>
      </c>
      <c r="BH18" s="546"/>
      <c r="BI18" s="546" t="s">
        <v>5</v>
      </c>
      <c r="BJ18" s="546"/>
      <c r="BK18" s="546"/>
      <c r="BL18" s="546"/>
      <c r="BM18" s="546"/>
      <c r="BN18" s="546"/>
      <c r="BO18" s="547"/>
    </row>
    <row r="19" spans="1:67" ht="18" customHeight="1">
      <c r="A19" s="269">
        <v>9</v>
      </c>
      <c r="B19" s="472" t="str">
        <f>BI13</f>
        <v>八街・富北</v>
      </c>
      <c r="C19" s="472"/>
      <c r="D19" s="472"/>
      <c r="E19" s="472"/>
      <c r="F19" s="472"/>
      <c r="G19" s="472"/>
      <c r="H19" s="722"/>
      <c r="I19" s="241"/>
      <c r="J19" s="242"/>
      <c r="K19" s="242"/>
      <c r="L19" s="243"/>
      <c r="M19" s="244"/>
      <c r="N19" s="226" t="str">
        <f>IF(COUNTBLANK(P19:R19)&gt;=1,"",IF(P19&gt;R19,"○",IF(P19=R19,"△",IF(P19&lt;R19,"●"))))</f>
        <v>△</v>
      </c>
      <c r="O19" s="85"/>
      <c r="P19" s="85">
        <v>3</v>
      </c>
      <c r="Q19" s="245" t="s">
        <v>284</v>
      </c>
      <c r="R19" s="87">
        <v>3</v>
      </c>
      <c r="S19" s="231" t="str">
        <f>IF(COUNTBLANK(U19:W19)&gt;=1,"",IF(U19&gt;W19,"○",IF(U19=W19,"△",IF(U19&lt;W19,"●"))))</f>
        <v>○</v>
      </c>
      <c r="T19" s="85"/>
      <c r="U19" s="85">
        <v>7</v>
      </c>
      <c r="V19" s="245" t="s">
        <v>287</v>
      </c>
      <c r="W19" s="87">
        <v>0</v>
      </c>
      <c r="X19" s="226" t="str">
        <f>IF(COUNTBLANK(Z19:AB19)&gt;=1,"",IF(Z19&gt;AB19,"○",IF(Z19=AB19,"△",IF(Z19&lt;AB19,"●"))))</f>
        <v>△</v>
      </c>
      <c r="Y19" s="85"/>
      <c r="Z19" s="85">
        <v>0</v>
      </c>
      <c r="AA19" s="245" t="s">
        <v>286</v>
      </c>
      <c r="AB19" s="86">
        <v>0</v>
      </c>
      <c r="AC19" s="672">
        <f>COUNTIF($I19:$AB19,"○")</f>
        <v>1</v>
      </c>
      <c r="AD19" s="463"/>
      <c r="AE19" s="463">
        <f>COUNTIF($I19:$AB19,"△")</f>
        <v>2</v>
      </c>
      <c r="AF19" s="463"/>
      <c r="AG19" s="463">
        <f>COUNTIF($I19:$AB19,"●")</f>
        <v>0</v>
      </c>
      <c r="AH19" s="662"/>
      <c r="AI19" s="460">
        <f>AC19*3+AE19</f>
        <v>5</v>
      </c>
      <c r="AJ19" s="461"/>
      <c r="AK19" s="462"/>
      <c r="AL19" s="463">
        <f>K19+P19+U19+Z19</f>
        <v>10</v>
      </c>
      <c r="AM19" s="463"/>
      <c r="AN19" s="679">
        <f>M19+R19+W19+AB19</f>
        <v>3</v>
      </c>
      <c r="AO19" s="680"/>
      <c r="AP19" s="663">
        <f>AL19-AN19</f>
        <v>7</v>
      </c>
      <c r="AQ19" s="664"/>
      <c r="AR19" s="665"/>
      <c r="AS19" s="513">
        <f>RANK(AZ19,$AZ$19:$AZ$22,0)</f>
        <v>2</v>
      </c>
      <c r="AT19" s="514"/>
      <c r="AU19" s="514"/>
      <c r="AV19" s="515"/>
      <c r="AW19" s="495"/>
      <c r="AX19" s="496"/>
      <c r="AY19" s="497"/>
      <c r="AZ19" s="390">
        <f>AI19+AP19/100</f>
        <v>5.07</v>
      </c>
      <c r="BG19" s="545">
        <v>15</v>
      </c>
      <c r="BH19" s="546"/>
      <c r="BI19" s="546" t="s">
        <v>9</v>
      </c>
      <c r="BJ19" s="546"/>
      <c r="BK19" s="546"/>
      <c r="BL19" s="546"/>
      <c r="BM19" s="546"/>
      <c r="BN19" s="546"/>
      <c r="BO19" s="547"/>
    </row>
    <row r="20" spans="1:67" ht="18" customHeight="1" thickBot="1">
      <c r="A20" s="247">
        <v>10</v>
      </c>
      <c r="B20" s="472" t="str">
        <f>BI14</f>
        <v>四街道北</v>
      </c>
      <c r="C20" s="472"/>
      <c r="D20" s="472"/>
      <c r="E20" s="472"/>
      <c r="F20" s="472"/>
      <c r="G20" s="472"/>
      <c r="H20" s="722"/>
      <c r="I20" s="386" t="str">
        <f>IF(COUNTBLANK(K20:M20)&gt;=1,"",IF(K20&gt;M20,"○",IF(K20=M20,"△",IF(K20&lt;M20,"●"))))</f>
        <v>△</v>
      </c>
      <c r="J20" s="78"/>
      <c r="K20" s="78">
        <v>3</v>
      </c>
      <c r="L20" s="248" t="s">
        <v>285</v>
      </c>
      <c r="M20" s="82">
        <v>3</v>
      </c>
      <c r="N20" s="249"/>
      <c r="O20" s="250"/>
      <c r="P20" s="250"/>
      <c r="Q20" s="251"/>
      <c r="R20" s="252"/>
      <c r="S20" s="225" t="str">
        <f>IF(COUNTBLANK(U20:W20)&gt;=1,"",IF(U20&gt;W20,"○",IF(U20=W20,"△",IF(U20&lt;W20,"●"))))</f>
        <v>○</v>
      </c>
      <c r="T20" s="78"/>
      <c r="U20" s="78">
        <v>4</v>
      </c>
      <c r="V20" s="248" t="s">
        <v>286</v>
      </c>
      <c r="W20" s="82">
        <v>0</v>
      </c>
      <c r="X20" s="89" t="str">
        <f>IF(COUNTBLANK(Z20:AB20)&gt;=1,"",IF(Z20&gt;AB20,"○",IF(Z20=AB20,"△",IF(Z20&lt;AB20,"●"))))</f>
        <v>●</v>
      </c>
      <c r="Y20" s="78"/>
      <c r="Z20" s="78">
        <v>1</v>
      </c>
      <c r="AA20" s="248" t="s">
        <v>286</v>
      </c>
      <c r="AB20" s="84">
        <v>2</v>
      </c>
      <c r="AC20" s="474">
        <f>COUNTIF($I20:$AB20,"○")</f>
        <v>1</v>
      </c>
      <c r="AD20" s="442"/>
      <c r="AE20" s="442">
        <f>COUNTIF($I20:$AB20,"△")</f>
        <v>1</v>
      </c>
      <c r="AF20" s="442"/>
      <c r="AG20" s="442">
        <f>COUNTIF($I20:$AB20,"●")</f>
        <v>1</v>
      </c>
      <c r="AH20" s="449"/>
      <c r="AI20" s="486">
        <f>AC20*3+AE20</f>
        <v>4</v>
      </c>
      <c r="AJ20" s="487"/>
      <c r="AK20" s="488"/>
      <c r="AL20" s="442">
        <f>K20+P20+U20+Z20</f>
        <v>8</v>
      </c>
      <c r="AM20" s="442"/>
      <c r="AN20" s="685">
        <f>M20+R20+W20+AB20</f>
        <v>5</v>
      </c>
      <c r="AO20" s="686"/>
      <c r="AP20" s="450">
        <f>AL20-AN20</f>
        <v>3</v>
      </c>
      <c r="AQ20" s="451"/>
      <c r="AR20" s="452"/>
      <c r="AS20" s="513">
        <f>RANK(AZ20,$AZ$19:$AZ$22,0)</f>
        <v>3</v>
      </c>
      <c r="AT20" s="514"/>
      <c r="AU20" s="514"/>
      <c r="AV20" s="515"/>
      <c r="AW20" s="510"/>
      <c r="AX20" s="511"/>
      <c r="AY20" s="512"/>
      <c r="AZ20" s="390">
        <f>AI20+AP20/100</f>
        <v>4.03</v>
      </c>
      <c r="BG20" s="543">
        <v>16</v>
      </c>
      <c r="BH20" s="544"/>
      <c r="BI20" s="544" t="s">
        <v>29</v>
      </c>
      <c r="BJ20" s="544"/>
      <c r="BK20" s="544"/>
      <c r="BL20" s="544"/>
      <c r="BM20" s="544"/>
      <c r="BN20" s="544"/>
      <c r="BO20" s="548"/>
    </row>
    <row r="21" spans="1:67" ht="18" customHeight="1">
      <c r="A21" s="247">
        <v>11</v>
      </c>
      <c r="B21" s="472" t="str">
        <f>BI15</f>
        <v>八街北</v>
      </c>
      <c r="C21" s="472"/>
      <c r="D21" s="472"/>
      <c r="E21" s="472"/>
      <c r="F21" s="472"/>
      <c r="G21" s="472"/>
      <c r="H21" s="722"/>
      <c r="I21" s="88" t="str">
        <f>IF(COUNTBLANK(K21:M21)&gt;=1,"",IF(K21&gt;M21,"○",IF(K21=M21,"△",IF(K21&lt;M21,"●"))))</f>
        <v>●</v>
      </c>
      <c r="J21" s="78"/>
      <c r="K21" s="78">
        <v>0</v>
      </c>
      <c r="L21" s="248" t="s">
        <v>288</v>
      </c>
      <c r="M21" s="82">
        <v>7</v>
      </c>
      <c r="N21" s="388" t="str">
        <f>IF(COUNTBLANK(P21:R21)&gt;=1,"",IF(P21&gt;R21,"○",IF(P21=R21,"△",IF(P21&lt;R21,"●"))))</f>
        <v>●</v>
      </c>
      <c r="O21" s="78"/>
      <c r="P21" s="78">
        <v>0</v>
      </c>
      <c r="Q21" s="248" t="s">
        <v>286</v>
      </c>
      <c r="R21" s="82">
        <v>4</v>
      </c>
      <c r="S21" s="255"/>
      <c r="T21" s="250"/>
      <c r="U21" s="250"/>
      <c r="V21" s="251"/>
      <c r="W21" s="252"/>
      <c r="X21" s="227" t="str">
        <f>IF(COUNTBLANK(Z21:AB21)&gt;=1,"",IF(Z21&gt;AB21,"○",IF(Z21=AB21,"△",IF(Z21&lt;AB21,"●"))))</f>
        <v>●</v>
      </c>
      <c r="Y21" s="78"/>
      <c r="Z21" s="78">
        <v>1</v>
      </c>
      <c r="AA21" s="248" t="s">
        <v>290</v>
      </c>
      <c r="AB21" s="84">
        <v>4</v>
      </c>
      <c r="AC21" s="474">
        <f>COUNTIF($I21:$AB21,"○")</f>
        <v>0</v>
      </c>
      <c r="AD21" s="442"/>
      <c r="AE21" s="442">
        <f>COUNTIF($I21:$AB21,"△")</f>
        <v>0</v>
      </c>
      <c r="AF21" s="442"/>
      <c r="AG21" s="442">
        <f>COUNTIF($I21:$AB21,"●")</f>
        <v>3</v>
      </c>
      <c r="AH21" s="449"/>
      <c r="AI21" s="696">
        <f>AC21*3+AE21</f>
        <v>0</v>
      </c>
      <c r="AJ21" s="697"/>
      <c r="AK21" s="698"/>
      <c r="AL21" s="442">
        <f>K21+P21+U21+Z21</f>
        <v>1</v>
      </c>
      <c r="AM21" s="442"/>
      <c r="AN21" s="685">
        <f>M21+R21+W21+AB21</f>
        <v>15</v>
      </c>
      <c r="AO21" s="686"/>
      <c r="AP21" s="450">
        <f>AL21-AN21</f>
        <v>-14</v>
      </c>
      <c r="AQ21" s="451"/>
      <c r="AR21" s="452"/>
      <c r="AS21" s="513">
        <f>RANK(AZ21,$AZ$19:$AZ$22,0)</f>
        <v>4</v>
      </c>
      <c r="AT21" s="514"/>
      <c r="AU21" s="514"/>
      <c r="AV21" s="515"/>
      <c r="AW21" s="510"/>
      <c r="AX21" s="511"/>
      <c r="AY21" s="512"/>
      <c r="AZ21" s="390">
        <f>AI21+AP21/100</f>
        <v>-0.14</v>
      </c>
      <c r="BG21" s="553">
        <v>17</v>
      </c>
      <c r="BH21" s="549"/>
      <c r="BI21" s="549" t="s">
        <v>17</v>
      </c>
      <c r="BJ21" s="549"/>
      <c r="BK21" s="549"/>
      <c r="BL21" s="549"/>
      <c r="BM21" s="549"/>
      <c r="BN21" s="549"/>
      <c r="BO21" s="550"/>
    </row>
    <row r="22" spans="1:67" ht="18" customHeight="1" thickBot="1">
      <c r="A22" s="256">
        <v>12</v>
      </c>
      <c r="B22" s="472" t="str">
        <f>BI16</f>
        <v>四街道旭</v>
      </c>
      <c r="C22" s="472"/>
      <c r="D22" s="472"/>
      <c r="E22" s="472"/>
      <c r="F22" s="472"/>
      <c r="G22" s="472"/>
      <c r="H22" s="722"/>
      <c r="I22" s="387" t="str">
        <f>IF(COUNTBLANK(K22:M22)&gt;=1,"",IF(K22&gt;M22,"○",IF(K22=M22,"△",IF(K22&lt;M22,"●"))))</f>
        <v>△</v>
      </c>
      <c r="J22" s="79"/>
      <c r="K22" s="79">
        <v>0</v>
      </c>
      <c r="L22" s="257" t="s">
        <v>301</v>
      </c>
      <c r="M22" s="83">
        <v>0</v>
      </c>
      <c r="N22" s="389" t="str">
        <f>IF(COUNTBLANK(P22:R22)&gt;=1,"",IF(P22&gt;R22,"○",IF(P22=R22,"△",IF(P22&lt;R22,"●"))))</f>
        <v>○</v>
      </c>
      <c r="O22" s="79"/>
      <c r="P22" s="79">
        <v>2</v>
      </c>
      <c r="Q22" s="257" t="s">
        <v>286</v>
      </c>
      <c r="R22" s="83">
        <v>1</v>
      </c>
      <c r="S22" s="91" t="str">
        <f>IF(COUNTBLANK(U22:W22)&gt;=1,"",IF(U22&gt;W22,"○",IF(U22=W22,"△",IF(U22&lt;W22,"●"))))</f>
        <v>○</v>
      </c>
      <c r="T22" s="79"/>
      <c r="U22" s="79">
        <v>4</v>
      </c>
      <c r="V22" s="257" t="s">
        <v>289</v>
      </c>
      <c r="W22" s="83">
        <v>1</v>
      </c>
      <c r="X22" s="259"/>
      <c r="Y22" s="260"/>
      <c r="Z22" s="260"/>
      <c r="AA22" s="261"/>
      <c r="AB22" s="262"/>
      <c r="AC22" s="470">
        <f>COUNTIF($I22:$AB22,"○")</f>
        <v>2</v>
      </c>
      <c r="AD22" s="441"/>
      <c r="AE22" s="441">
        <f>COUNTIF($I22:$AB22,"△")</f>
        <v>1</v>
      </c>
      <c r="AF22" s="441"/>
      <c r="AG22" s="441">
        <f>COUNTIF($I22:$AB22,"●")</f>
        <v>0</v>
      </c>
      <c r="AH22" s="471"/>
      <c r="AI22" s="438">
        <f>AC22*3+AE22</f>
        <v>7</v>
      </c>
      <c r="AJ22" s="439"/>
      <c r="AK22" s="440"/>
      <c r="AL22" s="441">
        <f>K22+P22+U22+Z22</f>
        <v>6</v>
      </c>
      <c r="AM22" s="441"/>
      <c r="AN22" s="699">
        <f>M22+R22+W22+AB22</f>
        <v>2</v>
      </c>
      <c r="AO22" s="700"/>
      <c r="AP22" s="455">
        <f>AL22-AN22</f>
        <v>4</v>
      </c>
      <c r="AQ22" s="456"/>
      <c r="AR22" s="457"/>
      <c r="AS22" s="438">
        <f>RANK(AZ22,$AZ$19:$AZ$22,0)</f>
        <v>1</v>
      </c>
      <c r="AT22" s="439"/>
      <c r="AU22" s="439"/>
      <c r="AV22" s="440"/>
      <c r="AW22" s="507"/>
      <c r="AX22" s="508"/>
      <c r="AY22" s="509"/>
      <c r="AZ22" s="390">
        <f>AI22+AP22/100</f>
        <v>7.04</v>
      </c>
      <c r="BG22" s="545">
        <v>18</v>
      </c>
      <c r="BH22" s="546"/>
      <c r="BI22" s="546" t="s">
        <v>16</v>
      </c>
      <c r="BJ22" s="546"/>
      <c r="BK22" s="546"/>
      <c r="BL22" s="546"/>
      <c r="BM22" s="546"/>
      <c r="BN22" s="546"/>
      <c r="BO22" s="547"/>
    </row>
    <row r="23" spans="1:67" ht="18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239"/>
      <c r="AB23" s="239"/>
      <c r="AD23" s="264"/>
      <c r="AN23" s="270"/>
      <c r="AO23" s="270"/>
      <c r="BG23" s="545">
        <v>19</v>
      </c>
      <c r="BH23" s="546"/>
      <c r="BI23" s="546" t="s">
        <v>15</v>
      </c>
      <c r="BJ23" s="546"/>
      <c r="BK23" s="546"/>
      <c r="BL23" s="546"/>
      <c r="BM23" s="546"/>
      <c r="BN23" s="546"/>
      <c r="BO23" s="547"/>
    </row>
    <row r="24" spans="1:67" s="267" customFormat="1" ht="18" customHeight="1" thickBot="1">
      <c r="A24" s="475" t="s">
        <v>114</v>
      </c>
      <c r="B24" s="475"/>
      <c r="C24" s="475"/>
      <c r="D24" s="475"/>
      <c r="E24" s="475"/>
      <c r="F24" s="475"/>
      <c r="G24" s="475"/>
      <c r="H24" s="475"/>
      <c r="I24" s="437" t="s">
        <v>74</v>
      </c>
      <c r="J24" s="437"/>
      <c r="K24" s="437"/>
      <c r="L24" s="436" t="s">
        <v>11</v>
      </c>
      <c r="M24" s="436"/>
      <c r="N24" s="436"/>
      <c r="O24" s="436"/>
      <c r="P24" s="436"/>
      <c r="Q24" s="436"/>
      <c r="R24" s="436"/>
      <c r="S24" s="437" t="s">
        <v>134</v>
      </c>
      <c r="T24" s="437"/>
      <c r="U24" s="437"/>
      <c r="V24" s="436" t="s">
        <v>29</v>
      </c>
      <c r="W24" s="436"/>
      <c r="X24" s="436"/>
      <c r="Y24" s="436"/>
      <c r="Z24" s="436"/>
      <c r="AA24" s="436"/>
      <c r="AB24" s="436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70"/>
      <c r="AO24" s="270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BG24" s="543">
        <v>20</v>
      </c>
      <c r="BH24" s="544"/>
      <c r="BI24" s="544" t="s">
        <v>19</v>
      </c>
      <c r="BJ24" s="544"/>
      <c r="BK24" s="544"/>
      <c r="BL24" s="544"/>
      <c r="BM24" s="544"/>
      <c r="BN24" s="544"/>
      <c r="BO24" s="548"/>
    </row>
    <row r="25" spans="1:67" ht="18" customHeight="1" thickBot="1">
      <c r="A25" s="476" t="s">
        <v>281</v>
      </c>
      <c r="B25" s="453"/>
      <c r="C25" s="453"/>
      <c r="D25" s="453"/>
      <c r="E25" s="453"/>
      <c r="F25" s="453"/>
      <c r="G25" s="453"/>
      <c r="H25" s="454"/>
      <c r="I25" s="703" t="str">
        <f>B26</f>
        <v>臼井南</v>
      </c>
      <c r="J25" s="694"/>
      <c r="K25" s="694"/>
      <c r="L25" s="694"/>
      <c r="M25" s="694"/>
      <c r="N25" s="703" t="str">
        <f>B27</f>
        <v>志津</v>
      </c>
      <c r="O25" s="694"/>
      <c r="P25" s="694"/>
      <c r="Q25" s="694"/>
      <c r="R25" s="694"/>
      <c r="S25" s="703" t="str">
        <f>B28</f>
        <v>臼井西</v>
      </c>
      <c r="T25" s="694"/>
      <c r="U25" s="694"/>
      <c r="V25" s="694"/>
      <c r="W25" s="694"/>
      <c r="X25" s="703" t="str">
        <f>B29</f>
        <v>桜台</v>
      </c>
      <c r="Y25" s="694"/>
      <c r="Z25" s="694"/>
      <c r="AA25" s="694"/>
      <c r="AB25" s="694"/>
      <c r="AC25" s="476" t="s">
        <v>126</v>
      </c>
      <c r="AD25" s="453"/>
      <c r="AE25" s="453" t="s">
        <v>127</v>
      </c>
      <c r="AF25" s="453"/>
      <c r="AG25" s="453" t="s">
        <v>125</v>
      </c>
      <c r="AH25" s="454"/>
      <c r="AI25" s="483" t="s">
        <v>175</v>
      </c>
      <c r="AJ25" s="484"/>
      <c r="AK25" s="485"/>
      <c r="AL25" s="453" t="s">
        <v>171</v>
      </c>
      <c r="AM25" s="453"/>
      <c r="AN25" s="683" t="s">
        <v>157</v>
      </c>
      <c r="AO25" s="684"/>
      <c r="AP25" s="489" t="s">
        <v>128</v>
      </c>
      <c r="AQ25" s="490"/>
      <c r="AR25" s="491"/>
      <c r="AS25" s="483" t="s">
        <v>158</v>
      </c>
      <c r="AT25" s="484"/>
      <c r="AU25" s="484"/>
      <c r="AV25" s="485"/>
      <c r="AW25" s="489" t="s">
        <v>129</v>
      </c>
      <c r="AX25" s="490"/>
      <c r="AY25" s="491"/>
      <c r="BG25" s="553">
        <v>21</v>
      </c>
      <c r="BH25" s="549"/>
      <c r="BI25" s="549" t="s">
        <v>4</v>
      </c>
      <c r="BJ25" s="549"/>
      <c r="BK25" s="549"/>
      <c r="BL25" s="549"/>
      <c r="BM25" s="549"/>
      <c r="BN25" s="549"/>
      <c r="BO25" s="550"/>
    </row>
    <row r="26" spans="1:67" ht="18" customHeight="1">
      <c r="A26" s="240">
        <v>13</v>
      </c>
      <c r="B26" s="692" t="str">
        <f>BI17</f>
        <v>臼井南</v>
      </c>
      <c r="C26" s="719"/>
      <c r="D26" s="719"/>
      <c r="E26" s="719"/>
      <c r="F26" s="719"/>
      <c r="G26" s="719"/>
      <c r="H26" s="720"/>
      <c r="I26" s="241"/>
      <c r="J26" s="242"/>
      <c r="K26" s="242"/>
      <c r="L26" s="243"/>
      <c r="M26" s="244"/>
      <c r="N26" s="226" t="str">
        <f>IF(COUNTBLANK(P26:R26)&gt;=1,"",IF(P26&gt;R26,"○",IF(P26=R26,"△",IF(P26&lt;R26,"●"))))</f>
        <v>○</v>
      </c>
      <c r="O26" s="85"/>
      <c r="P26" s="85">
        <v>4</v>
      </c>
      <c r="Q26" s="245" t="s">
        <v>286</v>
      </c>
      <c r="R26" s="87">
        <v>0</v>
      </c>
      <c r="S26" s="231" t="str">
        <f>IF(COUNTBLANK(U26:W26)&gt;=1,"",IF(U26&gt;W26,"○",IF(U26=W26,"△",IF(U26&lt;W26,"●"))))</f>
        <v>○</v>
      </c>
      <c r="T26" s="85"/>
      <c r="U26" s="85">
        <v>4</v>
      </c>
      <c r="V26" s="245" t="s">
        <v>286</v>
      </c>
      <c r="W26" s="87">
        <v>0</v>
      </c>
      <c r="X26" s="226" t="str">
        <f>IF(COUNTBLANK(Z26:AB26)&gt;=1,"",IF(Z26&gt;AB26,"○",IF(Z26=AB26,"△",IF(Z26&lt;AB26,"●"))))</f>
        <v>○</v>
      </c>
      <c r="Y26" s="85"/>
      <c r="Z26" s="85">
        <v>1</v>
      </c>
      <c r="AA26" s="245" t="s">
        <v>286</v>
      </c>
      <c r="AB26" s="86">
        <v>0</v>
      </c>
      <c r="AC26" s="672">
        <f>COUNTIF(I26:AB26,"○")</f>
        <v>3</v>
      </c>
      <c r="AD26" s="463"/>
      <c r="AE26" s="458">
        <f>COUNTIF($I26:$AB26,"△")</f>
        <v>0</v>
      </c>
      <c r="AF26" s="458"/>
      <c r="AG26" s="458">
        <f>COUNTIF($I26:$AB26,"●")</f>
        <v>0</v>
      </c>
      <c r="AH26" s="459"/>
      <c r="AI26" s="460">
        <f>AC26*3+AE26</f>
        <v>9</v>
      </c>
      <c r="AJ26" s="461"/>
      <c r="AK26" s="462"/>
      <c r="AL26" s="681">
        <f>J26+P26+U26+Z26</f>
        <v>9</v>
      </c>
      <c r="AM26" s="682"/>
      <c r="AN26" s="723">
        <f>L26+R26+W26+AB26</f>
        <v>0</v>
      </c>
      <c r="AO26" s="465"/>
      <c r="AP26" s="681">
        <f>AL26-AN26</f>
        <v>9</v>
      </c>
      <c r="AQ26" s="467"/>
      <c r="AR26" s="465"/>
      <c r="AS26" s="492">
        <f>RANK(AZ26,$AZ$26:$AZ$29,0)</f>
        <v>1</v>
      </c>
      <c r="AT26" s="493"/>
      <c r="AU26" s="493"/>
      <c r="AV26" s="494"/>
      <c r="AW26" s="495"/>
      <c r="AX26" s="496"/>
      <c r="AY26" s="497"/>
      <c r="AZ26" s="390">
        <f>AI26+AP26/100</f>
        <v>9.09</v>
      </c>
      <c r="BG26" s="545">
        <v>22</v>
      </c>
      <c r="BH26" s="546"/>
      <c r="BI26" s="546" t="s">
        <v>28</v>
      </c>
      <c r="BJ26" s="546"/>
      <c r="BK26" s="546"/>
      <c r="BL26" s="546"/>
      <c r="BM26" s="546"/>
      <c r="BN26" s="546"/>
      <c r="BO26" s="547"/>
    </row>
    <row r="27" spans="1:67" ht="18" customHeight="1">
      <c r="A27" s="247">
        <v>14</v>
      </c>
      <c r="B27" s="706" t="str">
        <f>BI18</f>
        <v>志津</v>
      </c>
      <c r="C27" s="707"/>
      <c r="D27" s="707"/>
      <c r="E27" s="707"/>
      <c r="F27" s="707"/>
      <c r="G27" s="707"/>
      <c r="H27" s="708"/>
      <c r="I27" s="386" t="str">
        <f>IF(COUNTBLANK(K27:M27)&gt;=1,"",IF(K27&gt;M27,"○",IF(K27=M27,"△",IF(K27&lt;M27,"●"))))</f>
        <v>●</v>
      </c>
      <c r="J27" s="78"/>
      <c r="K27" s="78">
        <v>0</v>
      </c>
      <c r="L27" s="248" t="s">
        <v>287</v>
      </c>
      <c r="M27" s="82">
        <v>4</v>
      </c>
      <c r="N27" s="249"/>
      <c r="O27" s="250"/>
      <c r="P27" s="250"/>
      <c r="Q27" s="251"/>
      <c r="R27" s="252"/>
      <c r="S27" s="225" t="str">
        <f>IF(COUNTBLANK(U27:W27)&gt;=1,"",IF(U27&gt;W27,"○",IF(U27=W27,"△",IF(U27&lt;W27,"●"))))</f>
        <v>○</v>
      </c>
      <c r="T27" s="78"/>
      <c r="U27" s="78">
        <v>4</v>
      </c>
      <c r="V27" s="248" t="s">
        <v>302</v>
      </c>
      <c r="W27" s="82">
        <v>0</v>
      </c>
      <c r="X27" s="89" t="str">
        <f>IF(COUNTBLANK(Z27:AB27)&gt;=1,"",IF(Z27&gt;AB27,"○",IF(Z27=AB27,"△",IF(Z27&lt;AB27,"●"))))</f>
        <v>△</v>
      </c>
      <c r="Y27" s="78"/>
      <c r="Z27" s="78">
        <v>1</v>
      </c>
      <c r="AA27" s="248" t="s">
        <v>286</v>
      </c>
      <c r="AB27" s="84">
        <v>1</v>
      </c>
      <c r="AC27" s="474">
        <f>COUNTIF($I27:$AB27,"○")</f>
        <v>1</v>
      </c>
      <c r="AD27" s="442"/>
      <c r="AE27" s="442">
        <f>COUNTIF($I27:$AB27,"△")</f>
        <v>1</v>
      </c>
      <c r="AF27" s="442"/>
      <c r="AG27" s="442">
        <f>COUNTIF($I27:$AB27,"●")</f>
        <v>1</v>
      </c>
      <c r="AH27" s="449"/>
      <c r="AI27" s="486">
        <f>AC27*3+AE27</f>
        <v>4</v>
      </c>
      <c r="AJ27" s="487"/>
      <c r="AK27" s="488"/>
      <c r="AL27" s="447">
        <f>K27+R27+U27+Z27</f>
        <v>5</v>
      </c>
      <c r="AM27" s="678"/>
      <c r="AN27" s="445">
        <f>M27+P27+W27+AB27</f>
        <v>5</v>
      </c>
      <c r="AO27" s="446"/>
      <c r="AP27" s="447">
        <f>AL27-AN27</f>
        <v>0</v>
      </c>
      <c r="AQ27" s="448"/>
      <c r="AR27" s="446"/>
      <c r="AS27" s="498">
        <f>RANK(AZ27,$AZ$26:$AZ$29,0)</f>
        <v>3</v>
      </c>
      <c r="AT27" s="499"/>
      <c r="AU27" s="499"/>
      <c r="AV27" s="500"/>
      <c r="AW27" s="510"/>
      <c r="AX27" s="511"/>
      <c r="AY27" s="512"/>
      <c r="AZ27" s="390">
        <f>AI27+AP27/100</f>
        <v>4</v>
      </c>
      <c r="BG27" s="545">
        <v>23</v>
      </c>
      <c r="BH27" s="546"/>
      <c r="BI27" s="546" t="s">
        <v>22</v>
      </c>
      <c r="BJ27" s="546"/>
      <c r="BK27" s="546"/>
      <c r="BL27" s="546"/>
      <c r="BM27" s="546"/>
      <c r="BN27" s="546"/>
      <c r="BO27" s="547"/>
    </row>
    <row r="28" spans="1:67" ht="18" customHeight="1" thickBot="1">
      <c r="A28" s="269">
        <v>15</v>
      </c>
      <c r="B28" s="706" t="str">
        <f>BI19</f>
        <v>臼井西</v>
      </c>
      <c r="C28" s="707"/>
      <c r="D28" s="707"/>
      <c r="E28" s="707"/>
      <c r="F28" s="707"/>
      <c r="G28" s="707"/>
      <c r="H28" s="708"/>
      <c r="I28" s="88" t="str">
        <f>IF(COUNTBLANK(K28:M28)&gt;=1,"",IF(K28&gt;M28,"○",IF(K28=M28,"△",IF(K28&lt;M28,"●"))))</f>
        <v>●</v>
      </c>
      <c r="J28" s="78"/>
      <c r="K28" s="78">
        <v>0</v>
      </c>
      <c r="L28" s="248" t="s">
        <v>291</v>
      </c>
      <c r="M28" s="82">
        <v>4</v>
      </c>
      <c r="N28" s="388" t="str">
        <f>IF(COUNTBLANK(P28:R28)&gt;=1,"",IF(P28&gt;R28,"○",IF(P28=R28,"△",IF(P28&lt;R28,"●"))))</f>
        <v>●</v>
      </c>
      <c r="O28" s="78"/>
      <c r="P28" s="78">
        <v>0</v>
      </c>
      <c r="Q28" s="248" t="s">
        <v>303</v>
      </c>
      <c r="R28" s="82">
        <v>4</v>
      </c>
      <c r="S28" s="255"/>
      <c r="T28" s="250"/>
      <c r="U28" s="250"/>
      <c r="V28" s="251"/>
      <c r="W28" s="252"/>
      <c r="X28" s="227" t="str">
        <f>IF(COUNTBLANK(Z28:AB28)&gt;=1,"",IF(Z28&gt;AB28,"○",IF(Z28=AB28,"△",IF(Z28&lt;AB28,"●"))))</f>
        <v>●</v>
      </c>
      <c r="Y28" s="78"/>
      <c r="Z28" s="78">
        <v>0</v>
      </c>
      <c r="AA28" s="248" t="s">
        <v>286</v>
      </c>
      <c r="AB28" s="84">
        <v>4</v>
      </c>
      <c r="AC28" s="474">
        <f>COUNTIF($I28:$AB28,"○")</f>
        <v>0</v>
      </c>
      <c r="AD28" s="442"/>
      <c r="AE28" s="442">
        <f>COUNTIF($I28:$AB28,"△")</f>
        <v>0</v>
      </c>
      <c r="AF28" s="442"/>
      <c r="AG28" s="701">
        <v>2</v>
      </c>
      <c r="AH28" s="702"/>
      <c r="AI28" s="486">
        <f>AC28*3+AE28</f>
        <v>0</v>
      </c>
      <c r="AJ28" s="487"/>
      <c r="AK28" s="488"/>
      <c r="AL28" s="713">
        <f>J28+P28+R28+V28+Z28</f>
        <v>4</v>
      </c>
      <c r="AM28" s="678"/>
      <c r="AN28" s="445">
        <f>M28+P28+T28+AB28</f>
        <v>8</v>
      </c>
      <c r="AO28" s="446"/>
      <c r="AP28" s="447">
        <f>AL28-AN28</f>
        <v>-4</v>
      </c>
      <c r="AQ28" s="448"/>
      <c r="AR28" s="446"/>
      <c r="AS28" s="501">
        <f>RANK(AZ28,$AZ$26:$AZ$29,0)</f>
        <v>4</v>
      </c>
      <c r="AT28" s="502"/>
      <c r="AU28" s="502"/>
      <c r="AV28" s="503"/>
      <c r="AW28" s="510"/>
      <c r="AX28" s="511"/>
      <c r="AY28" s="512"/>
      <c r="AZ28" s="390">
        <f>AI28+AP28/100</f>
        <v>-0.04</v>
      </c>
      <c r="BG28" s="543">
        <v>24</v>
      </c>
      <c r="BH28" s="544"/>
      <c r="BI28" s="544" t="s">
        <v>18</v>
      </c>
      <c r="BJ28" s="544"/>
      <c r="BK28" s="544"/>
      <c r="BL28" s="544"/>
      <c r="BM28" s="544"/>
      <c r="BN28" s="544"/>
      <c r="BO28" s="548"/>
    </row>
    <row r="29" spans="1:67" ht="18" customHeight="1" thickBot="1">
      <c r="A29" s="256">
        <v>16</v>
      </c>
      <c r="B29" s="709" t="str">
        <f>BI20</f>
        <v>桜台</v>
      </c>
      <c r="C29" s="710"/>
      <c r="D29" s="710"/>
      <c r="E29" s="710"/>
      <c r="F29" s="710"/>
      <c r="G29" s="710"/>
      <c r="H29" s="711"/>
      <c r="I29" s="387" t="str">
        <f>IF(COUNTBLANK(K29:M29)&gt;=1,"",IF(K29&gt;M29,"○",IF(K29=M29,"△",IF(K29&lt;M29,"●"))))</f>
        <v>●</v>
      </c>
      <c r="J29" s="79"/>
      <c r="K29" s="79">
        <v>0</v>
      </c>
      <c r="L29" s="257" t="s">
        <v>286</v>
      </c>
      <c r="M29" s="83">
        <v>1</v>
      </c>
      <c r="N29" s="389" t="str">
        <f>IF(COUNTBLANK(P29:R29)&gt;=1,"",IF(P29&gt;R29,"○",IF(P29=R29,"△",IF(P29&lt;R29,"●"))))</f>
        <v>△</v>
      </c>
      <c r="O29" s="79"/>
      <c r="P29" s="79">
        <v>1</v>
      </c>
      <c r="Q29" s="257" t="s">
        <v>286</v>
      </c>
      <c r="R29" s="83">
        <v>1</v>
      </c>
      <c r="S29" s="91" t="str">
        <f>IF(COUNTBLANK(U29:W29)&gt;=1,"",IF(U29&gt;W29,"○",IF(U29=W29,"△",IF(U29&lt;W29,"●"))))</f>
        <v>○</v>
      </c>
      <c r="T29" s="79"/>
      <c r="U29" s="79">
        <v>4</v>
      </c>
      <c r="V29" s="257" t="s">
        <v>286</v>
      </c>
      <c r="W29" s="83">
        <v>0</v>
      </c>
      <c r="X29" s="259"/>
      <c r="Y29" s="260"/>
      <c r="Z29" s="260"/>
      <c r="AA29" s="261"/>
      <c r="AB29" s="262"/>
      <c r="AC29" s="470">
        <f>COUNTIF($I29:$AB29,"○")</f>
        <v>1</v>
      </c>
      <c r="AD29" s="441"/>
      <c r="AE29" s="441">
        <f>COUNTIF($I29:$AB29,"△")</f>
        <v>1</v>
      </c>
      <c r="AF29" s="441"/>
      <c r="AG29" s="441">
        <f>COUNTIF($I29:$AB29,"●")</f>
        <v>1</v>
      </c>
      <c r="AH29" s="471"/>
      <c r="AI29" s="438">
        <f>AC29*3+AE29</f>
        <v>4</v>
      </c>
      <c r="AJ29" s="439"/>
      <c r="AK29" s="440"/>
      <c r="AL29" s="504">
        <f>J29+P29+U29+Z29</f>
        <v>5</v>
      </c>
      <c r="AM29" s="712"/>
      <c r="AN29" s="727">
        <f>M29+R29+T29+X29+AB29</f>
        <v>2</v>
      </c>
      <c r="AO29" s="506"/>
      <c r="AP29" s="504">
        <f>AL29-AN29</f>
        <v>3</v>
      </c>
      <c r="AQ29" s="505"/>
      <c r="AR29" s="506"/>
      <c r="AS29" s="438">
        <f>RANK(AZ29,$AZ$26:$AZ$29,0)</f>
        <v>2</v>
      </c>
      <c r="AT29" s="439"/>
      <c r="AU29" s="439"/>
      <c r="AV29" s="440"/>
      <c r="AW29" s="507"/>
      <c r="AX29" s="508"/>
      <c r="AY29" s="509"/>
      <c r="AZ29" s="390">
        <f>AI29+AP29/100</f>
        <v>4.03</v>
      </c>
      <c r="BG29" s="553">
        <v>25</v>
      </c>
      <c r="BH29" s="549"/>
      <c r="BI29" s="549" t="s">
        <v>6</v>
      </c>
      <c r="BJ29" s="549"/>
      <c r="BK29" s="549"/>
      <c r="BL29" s="549"/>
      <c r="BM29" s="549"/>
      <c r="BN29" s="549"/>
      <c r="BO29" s="550"/>
    </row>
    <row r="30" spans="1:67" ht="18" customHeight="1">
      <c r="A30" s="268"/>
      <c r="B30" s="271"/>
      <c r="C30" s="271"/>
      <c r="D30" s="271"/>
      <c r="E30" s="272"/>
      <c r="F30" s="272"/>
      <c r="G30" s="272"/>
      <c r="H30" s="272"/>
      <c r="I30" s="273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8"/>
      <c r="Y30" s="268"/>
      <c r="Z30" s="268"/>
      <c r="AA30" s="268"/>
      <c r="AB30" s="268"/>
      <c r="AC30" s="268"/>
      <c r="AV30" s="66"/>
      <c r="AW30" s="66"/>
      <c r="AX30" s="66"/>
      <c r="AY30" s="66"/>
      <c r="BG30" s="545">
        <v>26</v>
      </c>
      <c r="BH30" s="546"/>
      <c r="BI30" s="546" t="s">
        <v>27</v>
      </c>
      <c r="BJ30" s="546"/>
      <c r="BK30" s="546"/>
      <c r="BL30" s="546"/>
      <c r="BM30" s="546"/>
      <c r="BN30" s="546"/>
      <c r="BO30" s="547"/>
    </row>
    <row r="31" spans="1:67" ht="18" customHeight="1" thickBot="1">
      <c r="A31" s="475" t="s">
        <v>115</v>
      </c>
      <c r="B31" s="475"/>
      <c r="C31" s="475"/>
      <c r="D31" s="475"/>
      <c r="E31" s="475"/>
      <c r="F31" s="475"/>
      <c r="G31" s="475"/>
      <c r="H31" s="475"/>
      <c r="I31" s="437" t="s">
        <v>74</v>
      </c>
      <c r="J31" s="437"/>
      <c r="K31" s="437"/>
      <c r="L31" s="436" t="s">
        <v>17</v>
      </c>
      <c r="M31" s="436"/>
      <c r="N31" s="436"/>
      <c r="O31" s="436"/>
      <c r="P31" s="436"/>
      <c r="Q31" s="436"/>
      <c r="R31" s="436"/>
      <c r="S31" s="437" t="s">
        <v>134</v>
      </c>
      <c r="T31" s="437"/>
      <c r="U31" s="437"/>
      <c r="V31" s="436" t="s">
        <v>17</v>
      </c>
      <c r="W31" s="436"/>
      <c r="X31" s="436"/>
      <c r="Y31" s="436"/>
      <c r="Z31" s="436"/>
      <c r="AA31" s="436"/>
      <c r="AB31" s="436"/>
      <c r="AE31" s="437" t="s">
        <v>37</v>
      </c>
      <c r="AF31" s="437"/>
      <c r="AG31" s="436" t="s">
        <v>17</v>
      </c>
      <c r="AH31" s="436"/>
      <c r="AI31" s="436"/>
      <c r="AJ31" s="436"/>
      <c r="AK31" s="436"/>
      <c r="AL31" s="436"/>
      <c r="AM31" s="437" t="s">
        <v>38</v>
      </c>
      <c r="AN31" s="437"/>
      <c r="AO31" s="437"/>
      <c r="AP31" s="437"/>
      <c r="BG31" s="545">
        <v>27</v>
      </c>
      <c r="BH31" s="546"/>
      <c r="BI31" s="546" t="s">
        <v>13</v>
      </c>
      <c r="BJ31" s="546"/>
      <c r="BK31" s="546"/>
      <c r="BL31" s="546"/>
      <c r="BM31" s="546"/>
      <c r="BN31" s="546"/>
      <c r="BO31" s="547"/>
    </row>
    <row r="32" spans="1:67" ht="18" customHeight="1" thickBot="1">
      <c r="A32" s="476" t="s">
        <v>206</v>
      </c>
      <c r="B32" s="453"/>
      <c r="C32" s="453"/>
      <c r="D32" s="453"/>
      <c r="E32" s="453"/>
      <c r="F32" s="453"/>
      <c r="G32" s="453"/>
      <c r="H32" s="454"/>
      <c r="I32" s="481" t="str">
        <f>B33</f>
        <v>玉造</v>
      </c>
      <c r="J32" s="482"/>
      <c r="K32" s="482"/>
      <c r="L32" s="482"/>
      <c r="M32" s="482"/>
      <c r="N32" s="482" t="str">
        <f>B34</f>
        <v>吾妻</v>
      </c>
      <c r="O32" s="482"/>
      <c r="P32" s="482"/>
      <c r="Q32" s="482"/>
      <c r="R32" s="482"/>
      <c r="S32" s="482" t="str">
        <f>B35</f>
        <v>中台</v>
      </c>
      <c r="T32" s="482"/>
      <c r="U32" s="482"/>
      <c r="V32" s="482"/>
      <c r="W32" s="482"/>
      <c r="X32" s="482" t="str">
        <f>B36</f>
        <v>富里</v>
      </c>
      <c r="Y32" s="482"/>
      <c r="Z32" s="482"/>
      <c r="AA32" s="704"/>
      <c r="AB32" s="705"/>
      <c r="AC32" s="476" t="s">
        <v>126</v>
      </c>
      <c r="AD32" s="453"/>
      <c r="AE32" s="453" t="s">
        <v>127</v>
      </c>
      <c r="AF32" s="453"/>
      <c r="AG32" s="453" t="s">
        <v>125</v>
      </c>
      <c r="AH32" s="454"/>
      <c r="AI32" s="483" t="s">
        <v>175</v>
      </c>
      <c r="AJ32" s="484"/>
      <c r="AK32" s="485"/>
      <c r="AL32" s="453" t="s">
        <v>171</v>
      </c>
      <c r="AM32" s="453"/>
      <c r="AN32" s="453" t="s">
        <v>157</v>
      </c>
      <c r="AO32" s="454"/>
      <c r="AP32" s="489" t="s">
        <v>128</v>
      </c>
      <c r="AQ32" s="490"/>
      <c r="AR32" s="491"/>
      <c r="AS32" s="483" t="s">
        <v>158</v>
      </c>
      <c r="AT32" s="484"/>
      <c r="AU32" s="484"/>
      <c r="AV32" s="485"/>
      <c r="AW32" s="489" t="s">
        <v>129</v>
      </c>
      <c r="AX32" s="490"/>
      <c r="AY32" s="491"/>
      <c r="BG32" s="551">
        <v>28</v>
      </c>
      <c r="BH32" s="552"/>
      <c r="BI32" s="552" t="s">
        <v>14</v>
      </c>
      <c r="BJ32" s="552"/>
      <c r="BK32" s="552"/>
      <c r="BL32" s="552"/>
      <c r="BM32" s="552"/>
      <c r="BN32" s="552"/>
      <c r="BO32" s="554"/>
    </row>
    <row r="33" spans="1:67" ht="18" customHeight="1">
      <c r="A33" s="240">
        <v>17</v>
      </c>
      <c r="B33" s="479" t="str">
        <f>BI21</f>
        <v>玉造</v>
      </c>
      <c r="C33" s="479"/>
      <c r="D33" s="479"/>
      <c r="E33" s="479"/>
      <c r="F33" s="479"/>
      <c r="G33" s="479"/>
      <c r="H33" s="480"/>
      <c r="I33" s="241"/>
      <c r="J33" s="242"/>
      <c r="K33" s="242"/>
      <c r="L33" s="243"/>
      <c r="M33" s="244"/>
      <c r="N33" s="226" t="str">
        <f>IF(COUNTBLANK(P33:R33)&gt;=1,"",IF(P33&gt;R33,"○",IF(P33=R33,"△",IF(P33&lt;R33,"●"))))</f>
        <v>●</v>
      </c>
      <c r="O33" s="85"/>
      <c r="P33" s="85">
        <v>0</v>
      </c>
      <c r="Q33" s="245" t="s">
        <v>292</v>
      </c>
      <c r="R33" s="87">
        <v>3</v>
      </c>
      <c r="S33" s="231" t="str">
        <f>IF(COUNTBLANK(U33:W33)&gt;=1,"",IF(U33&gt;W33,"○",IF(U33=W33,"△",IF(U33&lt;W33,"●"))))</f>
        <v>●</v>
      </c>
      <c r="T33" s="85"/>
      <c r="U33" s="85">
        <v>2</v>
      </c>
      <c r="V33" s="245" t="s">
        <v>286</v>
      </c>
      <c r="W33" s="87">
        <v>3</v>
      </c>
      <c r="X33" s="226" t="str">
        <f>IF(COUNTBLANK(Z33:AB33)&gt;=1,"",IF(Z33&gt;AB33,"○",IF(Z33=AB33,"△",IF(Z33&lt;AB33,"●"))))</f>
        <v>●</v>
      </c>
      <c r="Y33" s="85"/>
      <c r="Z33" s="85">
        <v>1</v>
      </c>
      <c r="AA33" s="245" t="s">
        <v>286</v>
      </c>
      <c r="AB33" s="86">
        <v>3</v>
      </c>
      <c r="AC33" s="672">
        <f>COUNTIF($I33:$AB33,"○")</f>
        <v>0</v>
      </c>
      <c r="AD33" s="463"/>
      <c r="AE33" s="463">
        <f>COUNTIF($I33:$AB33,"△")</f>
        <v>0</v>
      </c>
      <c r="AF33" s="463"/>
      <c r="AG33" s="463">
        <f>COUNTIF($I33:$AB33,"●")</f>
        <v>3</v>
      </c>
      <c r="AH33" s="662"/>
      <c r="AI33" s="492">
        <f>AC33*3+AE33</f>
        <v>0</v>
      </c>
      <c r="AJ33" s="493"/>
      <c r="AK33" s="494"/>
      <c r="AL33" s="463">
        <f>K33+P33+U33+Z33</f>
        <v>3</v>
      </c>
      <c r="AM33" s="463"/>
      <c r="AN33" s="463">
        <f>M33+R33+W33+AB33</f>
        <v>9</v>
      </c>
      <c r="AO33" s="662"/>
      <c r="AP33" s="663">
        <f>AL33-AN33</f>
        <v>-6</v>
      </c>
      <c r="AQ33" s="664"/>
      <c r="AR33" s="665"/>
      <c r="AS33" s="513">
        <f>RANK(AZ33,$AZ$33:$AZ$36,0)</f>
        <v>4</v>
      </c>
      <c r="AT33" s="514"/>
      <c r="AU33" s="514"/>
      <c r="AV33" s="515"/>
      <c r="AW33" s="495"/>
      <c r="AX33" s="496"/>
      <c r="AY33" s="497"/>
      <c r="AZ33" s="390">
        <f>AI33+AP33/100</f>
        <v>-0.06</v>
      </c>
      <c r="BG33" s="553">
        <v>29</v>
      </c>
      <c r="BH33" s="549"/>
      <c r="BI33" s="549" t="s">
        <v>10</v>
      </c>
      <c r="BJ33" s="549"/>
      <c r="BK33" s="549"/>
      <c r="BL33" s="549"/>
      <c r="BM33" s="549"/>
      <c r="BN33" s="549"/>
      <c r="BO33" s="550"/>
    </row>
    <row r="34" spans="1:67" ht="18" customHeight="1">
      <c r="A34" s="247">
        <v>18</v>
      </c>
      <c r="B34" s="477" t="str">
        <f>BI22</f>
        <v>吾妻</v>
      </c>
      <c r="C34" s="477"/>
      <c r="D34" s="477"/>
      <c r="E34" s="477"/>
      <c r="F34" s="477"/>
      <c r="G34" s="477"/>
      <c r="H34" s="478"/>
      <c r="I34" s="386" t="str">
        <f>IF(COUNTBLANK(K34:M34)&gt;=1,"",IF(K34&gt;M34,"○",IF(K34=M34,"△",IF(K34&lt;M34,"●"))))</f>
        <v>○</v>
      </c>
      <c r="J34" s="78"/>
      <c r="K34" s="78">
        <v>3</v>
      </c>
      <c r="L34" s="248" t="s">
        <v>295</v>
      </c>
      <c r="M34" s="82">
        <v>0</v>
      </c>
      <c r="N34" s="249"/>
      <c r="O34" s="250"/>
      <c r="P34" s="250"/>
      <c r="Q34" s="251"/>
      <c r="R34" s="252"/>
      <c r="S34" s="225" t="str">
        <f>IF(COUNTBLANK(U34:W34)&gt;=1,"",IF(U34&gt;W34,"○",IF(U34=W34,"△",IF(U34&lt;W34,"●"))))</f>
        <v>○</v>
      </c>
      <c r="T34" s="78"/>
      <c r="U34" s="78">
        <v>4</v>
      </c>
      <c r="V34" s="248" t="s">
        <v>304</v>
      </c>
      <c r="W34" s="82">
        <v>2</v>
      </c>
      <c r="X34" s="89" t="str">
        <f>IF(COUNTBLANK(Z34:AB34)&gt;=1,"",IF(Z34&gt;AB34,"○",IF(Z34=AB34,"△",IF(Z34&lt;AB34,"●"))))</f>
        <v>○</v>
      </c>
      <c r="Y34" s="78"/>
      <c r="Z34" s="78">
        <v>2</v>
      </c>
      <c r="AA34" s="248" t="s">
        <v>293</v>
      </c>
      <c r="AB34" s="84">
        <v>1</v>
      </c>
      <c r="AC34" s="474">
        <f>COUNTIF($I34:$AB34,"○")</f>
        <v>3</v>
      </c>
      <c r="AD34" s="442"/>
      <c r="AE34" s="442">
        <f>COUNTIF($I34:$AB34,"△")</f>
        <v>0</v>
      </c>
      <c r="AF34" s="442"/>
      <c r="AG34" s="442">
        <f>COUNTIF($I34:$AB34,"●")</f>
        <v>0</v>
      </c>
      <c r="AH34" s="449"/>
      <c r="AI34" s="486">
        <f>AC34*3+AE34</f>
        <v>9</v>
      </c>
      <c r="AJ34" s="487"/>
      <c r="AK34" s="488"/>
      <c r="AL34" s="442">
        <f>K34+P34+U34+Z34</f>
        <v>9</v>
      </c>
      <c r="AM34" s="442"/>
      <c r="AN34" s="442">
        <f>M34+R34+W34+AB34</f>
        <v>3</v>
      </c>
      <c r="AO34" s="449"/>
      <c r="AP34" s="450">
        <f>AL34-AN34</f>
        <v>6</v>
      </c>
      <c r="AQ34" s="451"/>
      <c r="AR34" s="452"/>
      <c r="AS34" s="513">
        <f>RANK(AZ34,$AZ$33:$AZ$36,0)</f>
        <v>1</v>
      </c>
      <c r="AT34" s="514"/>
      <c r="AU34" s="514"/>
      <c r="AV34" s="515"/>
      <c r="AW34" s="510"/>
      <c r="AX34" s="511"/>
      <c r="AY34" s="512"/>
      <c r="AZ34" s="390">
        <f>AI34+AP34/100</f>
        <v>9.06</v>
      </c>
      <c r="BG34" s="542">
        <v>30</v>
      </c>
      <c r="BH34" s="535"/>
      <c r="BI34" s="535" t="s">
        <v>7</v>
      </c>
      <c r="BJ34" s="535"/>
      <c r="BK34" s="535"/>
      <c r="BL34" s="535"/>
      <c r="BM34" s="535"/>
      <c r="BN34" s="535"/>
      <c r="BO34" s="536"/>
    </row>
    <row r="35" spans="1:67" ht="18" customHeight="1">
      <c r="A35" s="269">
        <v>19</v>
      </c>
      <c r="B35" s="472" t="str">
        <f>BI23</f>
        <v>中台</v>
      </c>
      <c r="C35" s="472"/>
      <c r="D35" s="472"/>
      <c r="E35" s="472"/>
      <c r="F35" s="472"/>
      <c r="G35" s="472"/>
      <c r="H35" s="473"/>
      <c r="I35" s="88" t="str">
        <f>IF(COUNTBLANK(K35:M35)&gt;=1,"",IF(K35&gt;M35,"○",IF(K35=M35,"△",IF(K35&lt;M35,"●"))))</f>
        <v>○</v>
      </c>
      <c r="J35" s="78"/>
      <c r="K35" s="78">
        <v>3</v>
      </c>
      <c r="L35" s="248" t="s">
        <v>286</v>
      </c>
      <c r="M35" s="82">
        <v>2</v>
      </c>
      <c r="N35" s="388" t="str">
        <f>IF(COUNTBLANK(P35:R35)&gt;=1,"",IF(P35&gt;R35,"○",IF(P35=R35,"△",IF(P35&lt;R35,"●"))))</f>
        <v>●</v>
      </c>
      <c r="O35" s="78"/>
      <c r="P35" s="78">
        <v>2</v>
      </c>
      <c r="Q35" s="248" t="s">
        <v>286</v>
      </c>
      <c r="R35" s="82">
        <v>4</v>
      </c>
      <c r="S35" s="255"/>
      <c r="T35" s="250"/>
      <c r="U35" s="250"/>
      <c r="V35" s="251"/>
      <c r="W35" s="252"/>
      <c r="X35" s="227" t="str">
        <f>IF(COUNTBLANK(Z35:AB35)&gt;=1,"",IF(Z35&gt;AB35,"○",IF(Z35=AB35,"△",IF(Z35&lt;AB35,"●"))))</f>
        <v>●</v>
      </c>
      <c r="Y35" s="78"/>
      <c r="Z35" s="78">
        <v>1</v>
      </c>
      <c r="AA35" s="248" t="s">
        <v>286</v>
      </c>
      <c r="AB35" s="84">
        <v>2</v>
      </c>
      <c r="AC35" s="474">
        <f>COUNTIF($I35:$AB35,"○")</f>
        <v>1</v>
      </c>
      <c r="AD35" s="442"/>
      <c r="AE35" s="442">
        <f>COUNTIF($I35:$AB35,"△")</f>
        <v>0</v>
      </c>
      <c r="AF35" s="442"/>
      <c r="AG35" s="442">
        <f>COUNTIF($I35:$AB35,"●")</f>
        <v>2</v>
      </c>
      <c r="AH35" s="449"/>
      <c r="AI35" s="486">
        <f>AC35*3+AE35</f>
        <v>3</v>
      </c>
      <c r="AJ35" s="487"/>
      <c r="AK35" s="488"/>
      <c r="AL35" s="442">
        <f>K35+P35+U35+Z35</f>
        <v>6</v>
      </c>
      <c r="AM35" s="442"/>
      <c r="AN35" s="442">
        <f>M35+R35+W35+AB35</f>
        <v>8</v>
      </c>
      <c r="AO35" s="449"/>
      <c r="AP35" s="450">
        <f>AL35-AN35</f>
        <v>-2</v>
      </c>
      <c r="AQ35" s="451"/>
      <c r="AR35" s="452"/>
      <c r="AS35" s="513">
        <f>RANK(AZ35,$AZ$33:$AZ$36,0)</f>
        <v>3</v>
      </c>
      <c r="AT35" s="514"/>
      <c r="AU35" s="514"/>
      <c r="AV35" s="515"/>
      <c r="AW35" s="510"/>
      <c r="AX35" s="511"/>
      <c r="AY35" s="512"/>
      <c r="AZ35" s="390">
        <f>AI35+AP35/100</f>
        <v>2.98</v>
      </c>
      <c r="BG35" s="545">
        <v>31</v>
      </c>
      <c r="BH35" s="546"/>
      <c r="BI35" s="546" t="s">
        <v>138</v>
      </c>
      <c r="BJ35" s="546"/>
      <c r="BK35" s="546"/>
      <c r="BL35" s="546"/>
      <c r="BM35" s="546"/>
      <c r="BN35" s="546"/>
      <c r="BO35" s="547"/>
    </row>
    <row r="36" spans="1:67" ht="18" customHeight="1" thickBot="1">
      <c r="A36" s="256">
        <v>20</v>
      </c>
      <c r="B36" s="468" t="str">
        <f>BI24</f>
        <v>富里</v>
      </c>
      <c r="C36" s="468"/>
      <c r="D36" s="468"/>
      <c r="E36" s="468"/>
      <c r="F36" s="468"/>
      <c r="G36" s="468"/>
      <c r="H36" s="469"/>
      <c r="I36" s="387" t="str">
        <f>IF(COUNTBLANK(K36:M36)&gt;=1,"",IF(K36&gt;M36,"○",IF(K36=M36,"△",IF(K36&lt;M36,"●"))))</f>
        <v>○</v>
      </c>
      <c r="J36" s="79"/>
      <c r="K36" s="79">
        <v>3</v>
      </c>
      <c r="L36" s="257" t="s">
        <v>301</v>
      </c>
      <c r="M36" s="83">
        <v>1</v>
      </c>
      <c r="N36" s="389" t="str">
        <f>IF(COUNTBLANK(P36:R36)&gt;=1,"",IF(P36&gt;R36,"○",IF(P36=R36,"△",IF(P36&lt;R36,"●"))))</f>
        <v>●</v>
      </c>
      <c r="O36" s="79"/>
      <c r="P36" s="79">
        <v>1</v>
      </c>
      <c r="Q36" s="257" t="s">
        <v>286</v>
      </c>
      <c r="R36" s="83">
        <v>2</v>
      </c>
      <c r="S36" s="91" t="str">
        <f>IF(COUNTBLANK(U36:W36)&gt;=1,"",IF(U36&gt;W36,"○",IF(U36=W36,"△",IF(U36&lt;W36,"●"))))</f>
        <v>○</v>
      </c>
      <c r="T36" s="79"/>
      <c r="U36" s="79">
        <v>2</v>
      </c>
      <c r="V36" s="257" t="s">
        <v>294</v>
      </c>
      <c r="W36" s="83">
        <v>1</v>
      </c>
      <c r="X36" s="259"/>
      <c r="Y36" s="260"/>
      <c r="Z36" s="260"/>
      <c r="AA36" s="261"/>
      <c r="AB36" s="262"/>
      <c r="AC36" s="470">
        <f>COUNTIF($I36:$AB36,"○")</f>
        <v>2</v>
      </c>
      <c r="AD36" s="441"/>
      <c r="AE36" s="441">
        <f>COUNTIF($I36:$AB36,"△")</f>
        <v>0</v>
      </c>
      <c r="AF36" s="441"/>
      <c r="AG36" s="441">
        <f>COUNTIF($I36:$AB36,"●")</f>
        <v>1</v>
      </c>
      <c r="AH36" s="471"/>
      <c r="AI36" s="438">
        <f>AC36*3+AE36</f>
        <v>6</v>
      </c>
      <c r="AJ36" s="439"/>
      <c r="AK36" s="440"/>
      <c r="AL36" s="441">
        <f>K36+P36+U36+Z36</f>
        <v>6</v>
      </c>
      <c r="AM36" s="441"/>
      <c r="AN36" s="441">
        <f>M36+R36+W36+AB36</f>
        <v>4</v>
      </c>
      <c r="AO36" s="471"/>
      <c r="AP36" s="455">
        <f>AL36-AN36</f>
        <v>2</v>
      </c>
      <c r="AQ36" s="456"/>
      <c r="AR36" s="457"/>
      <c r="AS36" s="438">
        <f>RANK(AZ36,$AZ$33:$AZ$36,0)</f>
        <v>2</v>
      </c>
      <c r="AT36" s="439"/>
      <c r="AU36" s="439"/>
      <c r="AV36" s="440"/>
      <c r="AW36" s="507"/>
      <c r="AX36" s="508"/>
      <c r="AY36" s="509"/>
      <c r="AZ36" s="390">
        <f>AI36+AP36/100</f>
        <v>6.02</v>
      </c>
      <c r="BG36" s="545">
        <v>32</v>
      </c>
      <c r="BH36" s="546"/>
      <c r="BI36" s="546" t="s">
        <v>25</v>
      </c>
      <c r="BJ36" s="546"/>
      <c r="BK36" s="546"/>
      <c r="BL36" s="546"/>
      <c r="BM36" s="546"/>
      <c r="BN36" s="546"/>
      <c r="BO36" s="547"/>
    </row>
    <row r="37" spans="1:68" ht="18" customHeight="1" thickBo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T37" s="66"/>
      <c r="U37" s="66"/>
      <c r="V37" s="66"/>
      <c r="W37" s="66"/>
      <c r="Y37" s="66"/>
      <c r="Z37" s="66"/>
      <c r="AA37" s="239"/>
      <c r="AB37" s="239"/>
      <c r="AZ37" s="265"/>
      <c r="BA37" s="265"/>
      <c r="BB37" s="265"/>
      <c r="BC37" s="265"/>
      <c r="BD37" s="265"/>
      <c r="BE37" s="265"/>
      <c r="BG37" s="543">
        <v>33</v>
      </c>
      <c r="BH37" s="544"/>
      <c r="BI37" s="544" t="s">
        <v>12</v>
      </c>
      <c r="BJ37" s="544"/>
      <c r="BK37" s="544"/>
      <c r="BL37" s="544"/>
      <c r="BM37" s="544"/>
      <c r="BN37" s="544"/>
      <c r="BO37" s="548"/>
      <c r="BP37" s="264"/>
    </row>
    <row r="38" spans="1:68" ht="18" customHeight="1" thickBot="1">
      <c r="A38" s="726" t="s">
        <v>207</v>
      </c>
      <c r="B38" s="726"/>
      <c r="C38" s="726"/>
      <c r="D38" s="726"/>
      <c r="E38" s="726"/>
      <c r="F38" s="726"/>
      <c r="G38" s="726"/>
      <c r="H38" s="726"/>
      <c r="I38" s="437" t="s">
        <v>74</v>
      </c>
      <c r="J38" s="437"/>
      <c r="K38" s="437"/>
      <c r="L38" s="436" t="s">
        <v>18</v>
      </c>
      <c r="M38" s="436"/>
      <c r="N38" s="436"/>
      <c r="O38" s="436"/>
      <c r="P38" s="436"/>
      <c r="Q38" s="436"/>
      <c r="R38" s="436"/>
      <c r="S38" s="437" t="s">
        <v>134</v>
      </c>
      <c r="T38" s="437"/>
      <c r="U38" s="437"/>
      <c r="V38" s="436" t="s">
        <v>34</v>
      </c>
      <c r="W38" s="436"/>
      <c r="X38" s="436"/>
      <c r="Y38" s="436"/>
      <c r="Z38" s="436"/>
      <c r="AA38" s="436"/>
      <c r="AB38" s="436"/>
      <c r="AZ38" s="265"/>
      <c r="BA38" s="265"/>
      <c r="BB38" s="265"/>
      <c r="BC38" s="265"/>
      <c r="BD38" s="265"/>
      <c r="BE38" s="265"/>
      <c r="BG38" s="535"/>
      <c r="BH38" s="535"/>
      <c r="BI38" s="535"/>
      <c r="BJ38" s="535"/>
      <c r="BK38" s="535"/>
      <c r="BL38" s="535"/>
      <c r="BM38" s="535"/>
      <c r="BN38" s="535"/>
      <c r="BO38" s="535"/>
      <c r="BP38" s="264"/>
    </row>
    <row r="39" spans="1:67" s="265" customFormat="1" ht="18" customHeight="1" thickBot="1">
      <c r="A39" s="476" t="s">
        <v>208</v>
      </c>
      <c r="B39" s="453"/>
      <c r="C39" s="453"/>
      <c r="D39" s="453"/>
      <c r="E39" s="453"/>
      <c r="F39" s="453"/>
      <c r="G39" s="453"/>
      <c r="H39" s="454"/>
      <c r="I39" s="703" t="str">
        <f>B40</f>
        <v>佐倉</v>
      </c>
      <c r="J39" s="694"/>
      <c r="K39" s="694"/>
      <c r="L39" s="694"/>
      <c r="M39" s="694"/>
      <c r="N39" s="703" t="str">
        <f>B41</f>
        <v>遠山・大栄</v>
      </c>
      <c r="O39" s="694"/>
      <c r="P39" s="694"/>
      <c r="Q39" s="694"/>
      <c r="R39" s="694"/>
      <c r="S39" s="703" t="str">
        <f>B42</f>
        <v>木刈</v>
      </c>
      <c r="T39" s="694"/>
      <c r="U39" s="694"/>
      <c r="V39" s="694"/>
      <c r="W39" s="694"/>
      <c r="X39" s="703" t="str">
        <f>B43</f>
        <v>公津の杜</v>
      </c>
      <c r="Y39" s="694"/>
      <c r="Z39" s="694"/>
      <c r="AA39" s="694"/>
      <c r="AB39" s="694"/>
      <c r="AC39" s="476" t="s">
        <v>126</v>
      </c>
      <c r="AD39" s="453"/>
      <c r="AE39" s="453" t="s">
        <v>127</v>
      </c>
      <c r="AF39" s="453"/>
      <c r="AG39" s="453" t="s">
        <v>125</v>
      </c>
      <c r="AH39" s="454"/>
      <c r="AI39" s="483" t="s">
        <v>175</v>
      </c>
      <c r="AJ39" s="484"/>
      <c r="AK39" s="485"/>
      <c r="AL39" s="453" t="s">
        <v>171</v>
      </c>
      <c r="AM39" s="453"/>
      <c r="AN39" s="453" t="s">
        <v>157</v>
      </c>
      <c r="AO39" s="454"/>
      <c r="AP39" s="489" t="s">
        <v>128</v>
      </c>
      <c r="AQ39" s="490"/>
      <c r="AR39" s="491"/>
      <c r="AS39" s="483" t="s">
        <v>158</v>
      </c>
      <c r="AT39" s="484"/>
      <c r="AU39" s="484"/>
      <c r="AV39" s="485"/>
      <c r="AW39" s="489" t="s">
        <v>129</v>
      </c>
      <c r="AX39" s="490"/>
      <c r="AY39" s="491"/>
      <c r="AZ39" s="237"/>
      <c r="BA39" s="237"/>
      <c r="BC39" s="268"/>
      <c r="BD39" s="268"/>
      <c r="BE39" s="268"/>
      <c r="BF39" s="268"/>
      <c r="BG39" s="546"/>
      <c r="BH39" s="546"/>
      <c r="BI39" s="546"/>
      <c r="BJ39" s="546"/>
      <c r="BK39" s="546"/>
      <c r="BL39" s="546"/>
      <c r="BM39" s="546"/>
      <c r="BN39" s="546"/>
      <c r="BO39" s="546"/>
    </row>
    <row r="40" spans="1:67" s="265" customFormat="1" ht="18" customHeight="1">
      <c r="A40" s="240">
        <v>21</v>
      </c>
      <c r="B40" s="692" t="str">
        <f>BI25</f>
        <v>佐倉</v>
      </c>
      <c r="C40" s="719"/>
      <c r="D40" s="719"/>
      <c r="E40" s="719"/>
      <c r="F40" s="719"/>
      <c r="G40" s="719"/>
      <c r="H40" s="720"/>
      <c r="I40" s="241"/>
      <c r="J40" s="242"/>
      <c r="K40" s="242"/>
      <c r="L40" s="243"/>
      <c r="M40" s="244"/>
      <c r="N40" s="226" t="str">
        <f>IF(COUNTBLANK(P40:R40)&gt;=1,"",IF(P40&gt;R40,"○",IF(P40=R40,"△",IF(P40&lt;R40,"●"))))</f>
        <v>○</v>
      </c>
      <c r="O40" s="85"/>
      <c r="P40" s="85">
        <v>3</v>
      </c>
      <c r="Q40" s="245" t="s">
        <v>289</v>
      </c>
      <c r="R40" s="87">
        <v>1</v>
      </c>
      <c r="S40" s="231" t="str">
        <f>IF(COUNTBLANK(U40:W40)&gt;=1,"",IF(U40&gt;W40,"○",IF(U40=W40,"△",IF(U40&lt;W40,"●"))))</f>
        <v>○</v>
      </c>
      <c r="T40" s="85"/>
      <c r="U40" s="85">
        <v>10</v>
      </c>
      <c r="V40" s="245" t="s">
        <v>286</v>
      </c>
      <c r="W40" s="87">
        <v>0</v>
      </c>
      <c r="X40" s="226" t="str">
        <f>IF(COUNTBLANK(Z40:AB40)&gt;=1,"",IF(Z40&gt;AB40,"○",IF(Z40=AB40,"△",IF(Z40&lt;AB40,"●"))))</f>
        <v>○</v>
      </c>
      <c r="Y40" s="85"/>
      <c r="Z40" s="85">
        <v>5</v>
      </c>
      <c r="AA40" s="245" t="s">
        <v>286</v>
      </c>
      <c r="AB40" s="86">
        <v>1</v>
      </c>
      <c r="AC40" s="724">
        <f>COUNTIF($I40:$AB40,"○")</f>
        <v>3</v>
      </c>
      <c r="AD40" s="458"/>
      <c r="AE40" s="458">
        <f>COUNTIF($I40:$AB40,"△")</f>
        <v>0</v>
      </c>
      <c r="AF40" s="458"/>
      <c r="AG40" s="458">
        <f>COUNTIF($I40:$AB40,"●")</f>
        <v>0</v>
      </c>
      <c r="AH40" s="459"/>
      <c r="AI40" s="460">
        <f>AC40*3+AE40</f>
        <v>9</v>
      </c>
      <c r="AJ40" s="461"/>
      <c r="AK40" s="462"/>
      <c r="AL40" s="463">
        <f>K40+P40+U40+Z40</f>
        <v>18</v>
      </c>
      <c r="AM40" s="463"/>
      <c r="AN40" s="464">
        <f>L40+P40+T40+AB40</f>
        <v>4</v>
      </c>
      <c r="AO40" s="465"/>
      <c r="AP40" s="466">
        <f>AL40-AN40</f>
        <v>14</v>
      </c>
      <c r="AQ40" s="467"/>
      <c r="AR40" s="465"/>
      <c r="AS40" s="492">
        <f>RANK(AZ40,$AZ$40:$AZ$43,0)</f>
        <v>1</v>
      </c>
      <c r="AT40" s="493"/>
      <c r="AU40" s="493"/>
      <c r="AV40" s="494"/>
      <c r="AW40" s="495"/>
      <c r="AX40" s="496"/>
      <c r="AY40" s="497"/>
      <c r="AZ40" s="390">
        <f>AI40+AP40/100</f>
        <v>9.14</v>
      </c>
      <c r="BA40" s="237"/>
      <c r="BC40" s="268"/>
      <c r="BD40" s="268"/>
      <c r="BE40" s="268"/>
      <c r="BF40" s="268"/>
      <c r="BG40" s="268"/>
      <c r="BH40" s="268"/>
      <c r="BI40" s="268"/>
      <c r="BJ40" s="268"/>
      <c r="BK40" s="268"/>
      <c r="BL40" s="264"/>
      <c r="BM40" s="237"/>
      <c r="BN40" s="237"/>
      <c r="BO40" s="237"/>
    </row>
    <row r="41" spans="1:64" ht="18" customHeight="1">
      <c r="A41" s="247">
        <v>22</v>
      </c>
      <c r="B41" s="706" t="str">
        <f>BI26</f>
        <v>遠山・大栄</v>
      </c>
      <c r="C41" s="707"/>
      <c r="D41" s="707"/>
      <c r="E41" s="707"/>
      <c r="F41" s="707"/>
      <c r="G41" s="707"/>
      <c r="H41" s="708"/>
      <c r="I41" s="386" t="str">
        <f>IF(COUNTBLANK(K41:M41)&gt;=1,"",IF(K41&gt;M41,"○",IF(K41=M41,"△",IF(K41&lt;M41,"●"))))</f>
        <v>●</v>
      </c>
      <c r="J41" s="78"/>
      <c r="K41" s="78">
        <v>1</v>
      </c>
      <c r="L41" s="248" t="s">
        <v>299</v>
      </c>
      <c r="M41" s="82">
        <v>3</v>
      </c>
      <c r="N41" s="249"/>
      <c r="O41" s="250"/>
      <c r="P41" s="250"/>
      <c r="Q41" s="251"/>
      <c r="R41" s="252"/>
      <c r="S41" s="225" t="str">
        <f>IF(COUNTBLANK(U41:W41)&gt;=1,"",IF(U41&gt;W41,"○",IF(U41=W41,"△",IF(U41&lt;W41,"●"))))</f>
        <v>○</v>
      </c>
      <c r="T41" s="78"/>
      <c r="U41" s="78">
        <v>15</v>
      </c>
      <c r="V41" s="248" t="s">
        <v>286</v>
      </c>
      <c r="W41" s="82">
        <v>1</v>
      </c>
      <c r="X41" s="89" t="str">
        <f>IF(COUNTBLANK(Z41:AB41)&gt;=1,"",IF(Z41&gt;AB41,"○",IF(Z41=AB41,"△",IF(Z41&lt;AB41,"●"))))</f>
        <v>●</v>
      </c>
      <c r="Y41" s="78"/>
      <c r="Z41" s="78">
        <v>1</v>
      </c>
      <c r="AA41" s="248" t="s">
        <v>286</v>
      </c>
      <c r="AB41" s="84">
        <v>3</v>
      </c>
      <c r="AC41" s="450">
        <f>COUNTIF($I41:$AB41,"○")</f>
        <v>1</v>
      </c>
      <c r="AD41" s="695"/>
      <c r="AE41" s="442">
        <f>COUNTIF($I41:$AB41,"△")</f>
        <v>0</v>
      </c>
      <c r="AF41" s="442"/>
      <c r="AG41" s="442">
        <f>COUNTIF($I41:$AB41,"●")</f>
        <v>2</v>
      </c>
      <c r="AH41" s="449"/>
      <c r="AI41" s="486">
        <f>AC41*3+AE41</f>
        <v>3</v>
      </c>
      <c r="AJ41" s="487"/>
      <c r="AK41" s="488"/>
      <c r="AL41" s="463">
        <f>K41+P41+U41+Z41</f>
        <v>17</v>
      </c>
      <c r="AM41" s="463"/>
      <c r="AN41" s="445">
        <f>M41+P41+T41+W41+AB41</f>
        <v>7</v>
      </c>
      <c r="AO41" s="446"/>
      <c r="AP41" s="447">
        <f>AL41-AN41</f>
        <v>10</v>
      </c>
      <c r="AQ41" s="448"/>
      <c r="AR41" s="446"/>
      <c r="AS41" s="498">
        <f>RANK(AZ41,$AZ$40:$AZ$43,0)</f>
        <v>3</v>
      </c>
      <c r="AT41" s="499"/>
      <c r="AU41" s="499"/>
      <c r="AV41" s="500"/>
      <c r="AW41" s="510"/>
      <c r="AX41" s="511"/>
      <c r="AY41" s="512"/>
      <c r="AZ41" s="390">
        <f>AI41+AP41/100</f>
        <v>3.1</v>
      </c>
      <c r="BC41" s="268"/>
      <c r="BD41" s="268"/>
      <c r="BE41" s="268"/>
      <c r="BF41" s="268"/>
      <c r="BG41" s="268"/>
      <c r="BH41" s="268"/>
      <c r="BI41" s="268"/>
      <c r="BJ41" s="268"/>
      <c r="BK41" s="268"/>
      <c r="BL41" s="264"/>
    </row>
    <row r="42" spans="1:67" ht="18" customHeight="1">
      <c r="A42" s="269">
        <v>23</v>
      </c>
      <c r="B42" s="690" t="str">
        <f>BI27</f>
        <v>木刈</v>
      </c>
      <c r="C42" s="715"/>
      <c r="D42" s="715"/>
      <c r="E42" s="715"/>
      <c r="F42" s="715"/>
      <c r="G42" s="715"/>
      <c r="H42" s="716"/>
      <c r="I42" s="88" t="str">
        <f>IF(COUNTBLANK(K42:M42)&gt;=1,"",IF(K42&gt;M42,"○",IF(K42=M42,"△",IF(K42&lt;M42,"●"))))</f>
        <v>●</v>
      </c>
      <c r="J42" s="78"/>
      <c r="K42" s="78">
        <v>0</v>
      </c>
      <c r="L42" s="248" t="s">
        <v>286</v>
      </c>
      <c r="M42" s="82">
        <v>10</v>
      </c>
      <c r="N42" s="388" t="str">
        <f>IF(COUNTBLANK(P42:R42)&gt;=1,"",IF(P42&gt;R42,"○",IF(P42=R42,"△",IF(P42&lt;R42,"●"))))</f>
        <v>●</v>
      </c>
      <c r="O42" s="78"/>
      <c r="P42" s="78">
        <v>1</v>
      </c>
      <c r="Q42" s="248" t="s">
        <v>300</v>
      </c>
      <c r="R42" s="82">
        <v>15</v>
      </c>
      <c r="S42" s="255"/>
      <c r="T42" s="250"/>
      <c r="U42" s="250"/>
      <c r="V42" s="251"/>
      <c r="W42" s="252"/>
      <c r="X42" s="227" t="str">
        <f>IF(COUNTBLANK(Z42:AB42)&gt;=1,"",IF(Z42&gt;AB42,"○",IF(Z42=AB42,"△",IF(Z42&lt;AB42,"●"))))</f>
        <v>●</v>
      </c>
      <c r="Y42" s="78"/>
      <c r="Z42" s="78">
        <v>0</v>
      </c>
      <c r="AA42" s="248" t="s">
        <v>290</v>
      </c>
      <c r="AB42" s="84">
        <v>12</v>
      </c>
      <c r="AC42" s="474">
        <f>COUNTIF($I42:$AB42,"○")</f>
        <v>0</v>
      </c>
      <c r="AD42" s="442"/>
      <c r="AE42" s="442">
        <f>COUNTIF($I42:$AB42,"△")</f>
        <v>0</v>
      </c>
      <c r="AF42" s="442"/>
      <c r="AG42" s="442">
        <f>COUNTIF($I42:$AB42,"●")</f>
        <v>3</v>
      </c>
      <c r="AH42" s="449"/>
      <c r="AI42" s="486">
        <f>AC42*3+AE42</f>
        <v>0</v>
      </c>
      <c r="AJ42" s="487"/>
      <c r="AK42" s="488"/>
      <c r="AL42" s="463">
        <f>K42+P42+U42+Z42</f>
        <v>1</v>
      </c>
      <c r="AM42" s="463"/>
      <c r="AN42" s="445">
        <f>M42+R42+W42+AB42</f>
        <v>37</v>
      </c>
      <c r="AO42" s="446"/>
      <c r="AP42" s="447">
        <f>AL42-AN42</f>
        <v>-36</v>
      </c>
      <c r="AQ42" s="448"/>
      <c r="AR42" s="446"/>
      <c r="AS42" s="501">
        <f>RANK(AZ42,$AZ$40:$AZ$43,0)</f>
        <v>4</v>
      </c>
      <c r="AT42" s="502"/>
      <c r="AU42" s="502"/>
      <c r="AV42" s="503"/>
      <c r="AW42" s="510"/>
      <c r="AX42" s="511"/>
      <c r="AY42" s="512"/>
      <c r="AZ42" s="390">
        <f>AI42+AP42/100</f>
        <v>-0.36</v>
      </c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</row>
    <row r="43" spans="1:58" ht="18" customHeight="1" thickBot="1">
      <c r="A43" s="256">
        <v>24</v>
      </c>
      <c r="B43" s="709" t="str">
        <f>BI28</f>
        <v>公津の杜</v>
      </c>
      <c r="C43" s="710"/>
      <c r="D43" s="710"/>
      <c r="E43" s="710"/>
      <c r="F43" s="710"/>
      <c r="G43" s="710"/>
      <c r="H43" s="711"/>
      <c r="I43" s="387" t="str">
        <f>IF(COUNTBLANK(K43:M43)&gt;=1,"",IF(K43&gt;M43,"○",IF(K43=M43,"△",IF(K43&lt;M43,"●"))))</f>
        <v>●</v>
      </c>
      <c r="J43" s="79"/>
      <c r="K43" s="79">
        <v>1</v>
      </c>
      <c r="L43" s="257" t="s">
        <v>286</v>
      </c>
      <c r="M43" s="83">
        <v>5</v>
      </c>
      <c r="N43" s="389" t="str">
        <f>IF(COUNTBLANK(P43:R43)&gt;=1,"",IF(P43&gt;R43,"○",IF(P43=R43,"△",IF(P43&lt;R43,"●"))))</f>
        <v>○</v>
      </c>
      <c r="O43" s="79"/>
      <c r="P43" s="79">
        <v>3</v>
      </c>
      <c r="Q43" s="257" t="s">
        <v>286</v>
      </c>
      <c r="R43" s="83">
        <v>1</v>
      </c>
      <c r="S43" s="91" t="str">
        <f>IF(COUNTBLANK(U43:W43)&gt;=1,"",IF(U43&gt;W43,"○",IF(U43=W43,"△",IF(U43&lt;W43,"●"))))</f>
        <v>○</v>
      </c>
      <c r="T43" s="79"/>
      <c r="U43" s="79">
        <v>12</v>
      </c>
      <c r="V43" s="257" t="s">
        <v>289</v>
      </c>
      <c r="W43" s="83">
        <v>0</v>
      </c>
      <c r="X43" s="259"/>
      <c r="Y43" s="260"/>
      <c r="Z43" s="260"/>
      <c r="AA43" s="261"/>
      <c r="AB43" s="262"/>
      <c r="AC43" s="470">
        <f>COUNTIF(I43:AB43,"○")</f>
        <v>2</v>
      </c>
      <c r="AD43" s="441"/>
      <c r="AE43" s="441">
        <f>COUNTIF($I43:$AB43,"△")</f>
        <v>0</v>
      </c>
      <c r="AF43" s="441"/>
      <c r="AG43" s="441">
        <f>COUNTIF($I43:$AB43,"●")</f>
        <v>1</v>
      </c>
      <c r="AH43" s="471"/>
      <c r="AI43" s="438">
        <f>AC43*3+AE43</f>
        <v>6</v>
      </c>
      <c r="AJ43" s="439"/>
      <c r="AK43" s="440"/>
      <c r="AL43" s="504">
        <f>J43+P43+U43+Z43</f>
        <v>15</v>
      </c>
      <c r="AM43" s="712"/>
      <c r="AN43" s="727">
        <f>M43+P43+T43+X43+AB43</f>
        <v>8</v>
      </c>
      <c r="AO43" s="506"/>
      <c r="AP43" s="504">
        <f>AL43-AN43</f>
        <v>7</v>
      </c>
      <c r="AQ43" s="505"/>
      <c r="AR43" s="506"/>
      <c r="AS43" s="438">
        <f>RANK(AZ43,$AZ$40:$AZ$43,0)</f>
        <v>2</v>
      </c>
      <c r="AT43" s="439"/>
      <c r="AU43" s="439"/>
      <c r="AV43" s="440"/>
      <c r="AW43" s="507"/>
      <c r="AX43" s="508"/>
      <c r="AY43" s="509"/>
      <c r="AZ43" s="390">
        <f>AI43+AP43/100</f>
        <v>6.07</v>
      </c>
      <c r="BC43" s="268"/>
      <c r="BD43" s="268"/>
      <c r="BE43" s="268"/>
      <c r="BF43" s="268"/>
    </row>
    <row r="44" spans="1:68" ht="18" customHeight="1">
      <c r="A44" s="268"/>
      <c r="B44" s="271"/>
      <c r="C44" s="271"/>
      <c r="D44" s="271"/>
      <c r="E44" s="272"/>
      <c r="F44" s="272"/>
      <c r="G44" s="272"/>
      <c r="H44" s="272"/>
      <c r="I44" s="273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8"/>
      <c r="Y44" s="268"/>
      <c r="Z44" s="268"/>
      <c r="AA44" s="268"/>
      <c r="AB44" s="268"/>
      <c r="AC44" s="268"/>
      <c r="BP44" s="264"/>
    </row>
    <row r="45" spans="1:28" ht="18" customHeight="1" thickBot="1">
      <c r="A45" s="714" t="s">
        <v>75</v>
      </c>
      <c r="B45" s="714"/>
      <c r="C45" s="714"/>
      <c r="D45" s="714"/>
      <c r="E45" s="714"/>
      <c r="F45" s="714"/>
      <c r="G45" s="714"/>
      <c r="H45" s="714"/>
      <c r="I45" s="437" t="s">
        <v>74</v>
      </c>
      <c r="J45" s="437"/>
      <c r="K45" s="437"/>
      <c r="L45" s="436" t="s">
        <v>14</v>
      </c>
      <c r="M45" s="436"/>
      <c r="N45" s="436"/>
      <c r="O45" s="436"/>
      <c r="P45" s="436"/>
      <c r="Q45" s="436"/>
      <c r="R45" s="436"/>
      <c r="S45" s="437" t="s">
        <v>134</v>
      </c>
      <c r="T45" s="437"/>
      <c r="U45" s="437"/>
      <c r="V45" s="436" t="s">
        <v>14</v>
      </c>
      <c r="W45" s="436"/>
      <c r="X45" s="436"/>
      <c r="Y45" s="436"/>
      <c r="Z45" s="436"/>
      <c r="AA45" s="436"/>
      <c r="AB45" s="436"/>
    </row>
    <row r="46" spans="1:51" ht="18" customHeight="1" thickBot="1">
      <c r="A46" s="476" t="s">
        <v>76</v>
      </c>
      <c r="B46" s="453"/>
      <c r="C46" s="453"/>
      <c r="D46" s="453"/>
      <c r="E46" s="453"/>
      <c r="F46" s="453"/>
      <c r="G46" s="453"/>
      <c r="H46" s="454"/>
      <c r="I46" s="481" t="str">
        <f>B47</f>
        <v>上志津</v>
      </c>
      <c r="J46" s="482"/>
      <c r="K46" s="482"/>
      <c r="L46" s="482"/>
      <c r="M46" s="482"/>
      <c r="N46" s="482" t="str">
        <f>B48</f>
        <v>四西・千代田</v>
      </c>
      <c r="O46" s="482"/>
      <c r="P46" s="482"/>
      <c r="Q46" s="482"/>
      <c r="R46" s="482"/>
      <c r="S46" s="482" t="str">
        <f>B49</f>
        <v>成田・成田付属</v>
      </c>
      <c r="T46" s="482"/>
      <c r="U46" s="482"/>
      <c r="V46" s="482"/>
      <c r="W46" s="482"/>
      <c r="X46" s="482" t="str">
        <f>B50</f>
        <v>成田西</v>
      </c>
      <c r="Y46" s="482"/>
      <c r="Z46" s="482"/>
      <c r="AA46" s="704"/>
      <c r="AB46" s="705"/>
      <c r="AC46" s="476" t="s">
        <v>126</v>
      </c>
      <c r="AD46" s="453"/>
      <c r="AE46" s="453" t="s">
        <v>127</v>
      </c>
      <c r="AF46" s="453"/>
      <c r="AG46" s="453" t="s">
        <v>125</v>
      </c>
      <c r="AH46" s="454"/>
      <c r="AI46" s="483" t="s">
        <v>175</v>
      </c>
      <c r="AJ46" s="484"/>
      <c r="AK46" s="485"/>
      <c r="AL46" s="453" t="s">
        <v>171</v>
      </c>
      <c r="AM46" s="453"/>
      <c r="AN46" s="453" t="s">
        <v>157</v>
      </c>
      <c r="AO46" s="454"/>
      <c r="AP46" s="489" t="s">
        <v>128</v>
      </c>
      <c r="AQ46" s="490"/>
      <c r="AR46" s="491"/>
      <c r="AS46" s="483" t="s">
        <v>158</v>
      </c>
      <c r="AT46" s="484"/>
      <c r="AU46" s="484"/>
      <c r="AV46" s="485"/>
      <c r="AW46" s="489" t="s">
        <v>129</v>
      </c>
      <c r="AX46" s="490"/>
      <c r="AY46" s="491"/>
    </row>
    <row r="47" spans="1:52" ht="18" customHeight="1">
      <c r="A47" s="240">
        <v>25</v>
      </c>
      <c r="B47" s="479" t="str">
        <f>BI29</f>
        <v>上志津</v>
      </c>
      <c r="C47" s="479"/>
      <c r="D47" s="479"/>
      <c r="E47" s="479"/>
      <c r="F47" s="479"/>
      <c r="G47" s="479"/>
      <c r="H47" s="480"/>
      <c r="I47" s="241"/>
      <c r="J47" s="242"/>
      <c r="K47" s="242"/>
      <c r="L47" s="243"/>
      <c r="M47" s="244"/>
      <c r="N47" s="226" t="str">
        <f>IF(COUNTBLANK(P47:R47)&gt;=1,"",IF(P47&gt;R47,"○",IF(P47=R47,"△",IF(P47&lt;R47,"●"))))</f>
        <v>●</v>
      </c>
      <c r="O47" s="85"/>
      <c r="P47" s="85">
        <v>0</v>
      </c>
      <c r="Q47" s="245" t="s">
        <v>298</v>
      </c>
      <c r="R47" s="87">
        <v>5</v>
      </c>
      <c r="S47" s="224" t="str">
        <f>IF(COUNTBLANK(U47:W47)&gt;=1,"",IF(U47&gt;W47,"○",IF(U47=W47,"△",IF(U47&lt;W47,"●"))))</f>
        <v>●</v>
      </c>
      <c r="T47" s="85"/>
      <c r="U47" s="85">
        <v>0</v>
      </c>
      <c r="V47" s="245" t="s">
        <v>286</v>
      </c>
      <c r="W47" s="87">
        <v>8</v>
      </c>
      <c r="X47" s="226" t="str">
        <f>IF(COUNTBLANK(Z47:AB47)&gt;=1,"",IF(Z47&gt;AB47,"○",IF(Z47=AB47,"△",IF(Z47&lt;AB47,"●"))))</f>
        <v>○</v>
      </c>
      <c r="Y47" s="85"/>
      <c r="Z47" s="85">
        <v>2</v>
      </c>
      <c r="AA47" s="245" t="s">
        <v>306</v>
      </c>
      <c r="AB47" s="86">
        <v>1</v>
      </c>
      <c r="AC47" s="672">
        <f>COUNTIF($I47:$AB47,"○")</f>
        <v>1</v>
      </c>
      <c r="AD47" s="463"/>
      <c r="AE47" s="463">
        <f>COUNTIF(I47:AB47,"△")</f>
        <v>0</v>
      </c>
      <c r="AF47" s="463"/>
      <c r="AG47" s="463">
        <f>COUNTIF($I47:$AB47,"●")</f>
        <v>2</v>
      </c>
      <c r="AH47" s="662"/>
      <c r="AI47" s="460">
        <f>AC47*3+AE47</f>
        <v>3</v>
      </c>
      <c r="AJ47" s="461"/>
      <c r="AK47" s="462"/>
      <c r="AL47" s="463">
        <f>K47+P47+U47+Z47</f>
        <v>2</v>
      </c>
      <c r="AM47" s="463"/>
      <c r="AN47" s="463">
        <f>M47+R47+W47+AB47</f>
        <v>14</v>
      </c>
      <c r="AO47" s="662"/>
      <c r="AP47" s="663">
        <f>AL47-AN47</f>
        <v>-12</v>
      </c>
      <c r="AQ47" s="664"/>
      <c r="AR47" s="665"/>
      <c r="AS47" s="513">
        <f>RANK(AZ47,$AZ$47:$AZ$50,0)</f>
        <v>3</v>
      </c>
      <c r="AT47" s="514"/>
      <c r="AU47" s="514"/>
      <c r="AV47" s="515"/>
      <c r="AW47" s="495"/>
      <c r="AX47" s="496"/>
      <c r="AY47" s="497"/>
      <c r="AZ47" s="390">
        <f>AI47+AP47/100</f>
        <v>2.88</v>
      </c>
    </row>
    <row r="48" spans="1:52" ht="18" customHeight="1">
      <c r="A48" s="247">
        <v>26</v>
      </c>
      <c r="B48" s="477" t="str">
        <f>BI30</f>
        <v>四西・千代田</v>
      </c>
      <c r="C48" s="477"/>
      <c r="D48" s="477"/>
      <c r="E48" s="477"/>
      <c r="F48" s="477"/>
      <c r="G48" s="477"/>
      <c r="H48" s="478"/>
      <c r="I48" s="386" t="str">
        <f>IF(COUNTBLANK(K48:M48)&gt;=1,"",IF(K48&gt;M48,"○",IF(K48=M48,"△",IF(K48&lt;M48,"●"))))</f>
        <v>○</v>
      </c>
      <c r="J48" s="78"/>
      <c r="K48" s="78">
        <v>5</v>
      </c>
      <c r="L48" s="248" t="s">
        <v>290</v>
      </c>
      <c r="M48" s="82">
        <v>0</v>
      </c>
      <c r="N48" s="249"/>
      <c r="O48" s="250"/>
      <c r="P48" s="250"/>
      <c r="Q48" s="251"/>
      <c r="R48" s="252"/>
      <c r="S48" s="225" t="str">
        <f>IF(COUNTBLANK(U48:W48)&gt;=1,"",IF(U48&gt;W48,"○",IF(U48=W48,"△",IF(U48&lt;W48,"●"))))</f>
        <v>●</v>
      </c>
      <c r="T48" s="78"/>
      <c r="U48" s="78">
        <v>1</v>
      </c>
      <c r="V48" s="248" t="s">
        <v>286</v>
      </c>
      <c r="W48" s="82">
        <v>2</v>
      </c>
      <c r="X48" s="89" t="str">
        <f>IF(COUNTBLANK(Z48:AB48)&gt;=1,"",IF(Z48&gt;AB48,"○",IF(Z48=AB48,"△",IF(Z48&lt;AB48,"●"))))</f>
        <v>○</v>
      </c>
      <c r="Y48" s="78"/>
      <c r="Z48" s="78">
        <v>4</v>
      </c>
      <c r="AA48" s="248" t="s">
        <v>289</v>
      </c>
      <c r="AB48" s="84">
        <v>1</v>
      </c>
      <c r="AC48" s="474">
        <f>COUNTIF($I48:$AB48,"○")</f>
        <v>2</v>
      </c>
      <c r="AD48" s="442"/>
      <c r="AE48" s="442">
        <f>COUNTIF($I48:$AB48,"△")</f>
        <v>0</v>
      </c>
      <c r="AF48" s="442"/>
      <c r="AG48" s="442">
        <f>COUNTIF($I48:$AB48,"●")</f>
        <v>1</v>
      </c>
      <c r="AH48" s="449"/>
      <c r="AI48" s="486">
        <f>AC48*3+AE48</f>
        <v>6</v>
      </c>
      <c r="AJ48" s="487"/>
      <c r="AK48" s="488"/>
      <c r="AL48" s="442">
        <f>K48+P48+U48+Z48</f>
        <v>10</v>
      </c>
      <c r="AM48" s="442"/>
      <c r="AN48" s="442">
        <f>M48+R48+W48+AB48</f>
        <v>3</v>
      </c>
      <c r="AO48" s="449"/>
      <c r="AP48" s="450">
        <f>AL48-AN48</f>
        <v>7</v>
      </c>
      <c r="AQ48" s="451"/>
      <c r="AR48" s="452"/>
      <c r="AS48" s="513">
        <f>RANK(AZ48,$AZ$47:$AZ$50,0)</f>
        <v>2</v>
      </c>
      <c r="AT48" s="514"/>
      <c r="AU48" s="514"/>
      <c r="AV48" s="515"/>
      <c r="AW48" s="510"/>
      <c r="AX48" s="511"/>
      <c r="AY48" s="512"/>
      <c r="AZ48" s="390">
        <f>AI48+AP48/100</f>
        <v>6.07</v>
      </c>
    </row>
    <row r="49" spans="1:52" ht="18" customHeight="1">
      <c r="A49" s="269">
        <v>27</v>
      </c>
      <c r="B49" s="477" t="str">
        <f>BI31</f>
        <v>成田・成田付属</v>
      </c>
      <c r="C49" s="477"/>
      <c r="D49" s="477"/>
      <c r="E49" s="477"/>
      <c r="F49" s="477"/>
      <c r="G49" s="477"/>
      <c r="H49" s="478"/>
      <c r="I49" s="88" t="str">
        <f>IF(COUNTBLANK(K49:M49)&gt;=1,"",IF(K49&gt;M49,"○",IF(K49=M49,"△",IF(K49&lt;M49,"●"))))</f>
        <v>○</v>
      </c>
      <c r="J49" s="78"/>
      <c r="K49" s="78">
        <v>8</v>
      </c>
      <c r="L49" s="248" t="s">
        <v>286</v>
      </c>
      <c r="M49" s="82">
        <v>0</v>
      </c>
      <c r="N49" s="388" t="str">
        <f>IF(COUNTBLANK(P49:R49)&gt;=1,"",IF(P49&gt;R49,"○",IF(P49=R49,"△",IF(P49&lt;R49,"●"))))</f>
        <v>○</v>
      </c>
      <c r="O49" s="78"/>
      <c r="P49" s="78">
        <v>2</v>
      </c>
      <c r="Q49" s="248" t="s">
        <v>305</v>
      </c>
      <c r="R49" s="82">
        <v>1</v>
      </c>
      <c r="S49" s="255"/>
      <c r="T49" s="250"/>
      <c r="U49" s="250"/>
      <c r="V49" s="251"/>
      <c r="W49" s="252"/>
      <c r="X49" s="227" t="str">
        <f>IF(COUNTBLANK(Z49:AB49)&gt;=1,"",IF(Z49&gt;AB49,"○",IF(Z49=AB49,"△",IF(Z49&lt;AB49,"●"))))</f>
        <v>△</v>
      </c>
      <c r="Y49" s="78"/>
      <c r="Z49" s="78">
        <v>0</v>
      </c>
      <c r="AA49" s="248" t="s">
        <v>286</v>
      </c>
      <c r="AB49" s="84">
        <v>0</v>
      </c>
      <c r="AC49" s="474">
        <f>COUNTIF($I49:$AB49,"○")</f>
        <v>2</v>
      </c>
      <c r="AD49" s="442"/>
      <c r="AE49" s="442">
        <f>COUNTIF($I49:$AB49,"△")</f>
        <v>1</v>
      </c>
      <c r="AF49" s="442"/>
      <c r="AG49" s="442">
        <f>COUNTIF($I49:$AB49,"●")</f>
        <v>0</v>
      </c>
      <c r="AH49" s="449"/>
      <c r="AI49" s="486">
        <f>AC49*3+AE49</f>
        <v>7</v>
      </c>
      <c r="AJ49" s="487"/>
      <c r="AK49" s="488"/>
      <c r="AL49" s="442">
        <f>K49+P49+U49+Z49</f>
        <v>10</v>
      </c>
      <c r="AM49" s="442"/>
      <c r="AN49" s="442">
        <f>M49+R49+W49+AB49</f>
        <v>1</v>
      </c>
      <c r="AO49" s="449"/>
      <c r="AP49" s="450">
        <f>AL49-AN49</f>
        <v>9</v>
      </c>
      <c r="AQ49" s="451"/>
      <c r="AR49" s="452"/>
      <c r="AS49" s="513">
        <f>RANK(AZ49,$AZ$47:$AZ$50,0)</f>
        <v>1</v>
      </c>
      <c r="AT49" s="514"/>
      <c r="AU49" s="514"/>
      <c r="AV49" s="515"/>
      <c r="AW49" s="510"/>
      <c r="AX49" s="511"/>
      <c r="AY49" s="512"/>
      <c r="AZ49" s="390">
        <f>AI49+AP49/100</f>
        <v>7.09</v>
      </c>
    </row>
    <row r="50" spans="1:52" ht="18" customHeight="1" thickBot="1">
      <c r="A50" s="256">
        <v>28</v>
      </c>
      <c r="B50" s="468" t="str">
        <f>BI32</f>
        <v>成田西</v>
      </c>
      <c r="C50" s="468"/>
      <c r="D50" s="468"/>
      <c r="E50" s="468"/>
      <c r="F50" s="468"/>
      <c r="G50" s="468"/>
      <c r="H50" s="469"/>
      <c r="I50" s="387" t="str">
        <f>IF(COUNTBLANK(K50:M50)&gt;=1,"",IF(K50&gt;M50,"○",IF(K50=M50,"△",IF(K50&lt;M50,"●"))))</f>
        <v>●</v>
      </c>
      <c r="J50" s="79"/>
      <c r="K50" s="79">
        <v>1</v>
      </c>
      <c r="L50" s="257" t="s">
        <v>307</v>
      </c>
      <c r="M50" s="83">
        <v>2</v>
      </c>
      <c r="N50" s="389" t="str">
        <f>IF(COUNTBLANK(P50:R50)&gt;=1,"",IF(P50&gt;R50,"○",IF(P50=R50,"△",IF(P50&lt;R50,"●"))))</f>
        <v>●</v>
      </c>
      <c r="O50" s="79"/>
      <c r="P50" s="79">
        <v>1</v>
      </c>
      <c r="Q50" s="257" t="s">
        <v>286</v>
      </c>
      <c r="R50" s="83">
        <v>4</v>
      </c>
      <c r="S50" s="91" t="str">
        <f>IF(COUNTBLANK(U50:W50)&gt;=1,"",IF(U50&gt;W50,"○",IF(U50=W50,"△",IF(U50&lt;W50,"●"))))</f>
        <v>△</v>
      </c>
      <c r="T50" s="79"/>
      <c r="U50" s="79">
        <v>0</v>
      </c>
      <c r="V50" s="257" t="s">
        <v>289</v>
      </c>
      <c r="W50" s="83">
        <v>0</v>
      </c>
      <c r="X50" s="259"/>
      <c r="Y50" s="260"/>
      <c r="Z50" s="260"/>
      <c r="AA50" s="261"/>
      <c r="AB50" s="262"/>
      <c r="AC50" s="470">
        <f>COUNTIF($I50:$AB50,"○")</f>
        <v>0</v>
      </c>
      <c r="AD50" s="441"/>
      <c r="AE50" s="441">
        <f>COUNTIF($I50:$AB50,"△")</f>
        <v>1</v>
      </c>
      <c r="AF50" s="441"/>
      <c r="AG50" s="441">
        <f>COUNTIF($I50:$AB50,"●")</f>
        <v>2</v>
      </c>
      <c r="AH50" s="471"/>
      <c r="AI50" s="438">
        <f>AC50*3+AE50</f>
        <v>1</v>
      </c>
      <c r="AJ50" s="439"/>
      <c r="AK50" s="440"/>
      <c r="AL50" s="441">
        <f>K50+P50+U50+Z50</f>
        <v>2</v>
      </c>
      <c r="AM50" s="441"/>
      <c r="AN50" s="441">
        <f>M50+R50+W50+AB50</f>
        <v>6</v>
      </c>
      <c r="AO50" s="471"/>
      <c r="AP50" s="455">
        <f>AL50-AN50</f>
        <v>-4</v>
      </c>
      <c r="AQ50" s="456"/>
      <c r="AR50" s="457"/>
      <c r="AS50" s="438">
        <f>RANK(AZ50,$AZ$47:$AZ$50,0)</f>
        <v>4</v>
      </c>
      <c r="AT50" s="439"/>
      <c r="AU50" s="439"/>
      <c r="AV50" s="440"/>
      <c r="AW50" s="507"/>
      <c r="AX50" s="508"/>
      <c r="AY50" s="509"/>
      <c r="AZ50" s="390">
        <f>AI50+AP50/100</f>
        <v>0.96</v>
      </c>
    </row>
    <row r="51" ht="18" customHeight="1"/>
    <row r="52" spans="1:38" ht="18" customHeight="1" thickBot="1">
      <c r="A52" s="693" t="s">
        <v>185</v>
      </c>
      <c r="B52" s="693"/>
      <c r="C52" s="693"/>
      <c r="D52" s="693"/>
      <c r="E52" s="693"/>
      <c r="F52" s="693"/>
      <c r="G52" s="693"/>
      <c r="H52" s="693"/>
      <c r="I52" s="437" t="s">
        <v>74</v>
      </c>
      <c r="J52" s="437"/>
      <c r="K52" s="437"/>
      <c r="L52" s="436" t="s">
        <v>138</v>
      </c>
      <c r="M52" s="436"/>
      <c r="N52" s="436"/>
      <c r="O52" s="436"/>
      <c r="P52" s="436"/>
      <c r="Q52" s="436"/>
      <c r="R52" s="436"/>
      <c r="S52" s="437" t="s">
        <v>134</v>
      </c>
      <c r="T52" s="437"/>
      <c r="U52" s="437"/>
      <c r="V52" s="436" t="s">
        <v>138</v>
      </c>
      <c r="W52" s="436"/>
      <c r="X52" s="436"/>
      <c r="Y52" s="436"/>
      <c r="Z52" s="436"/>
      <c r="AA52" s="436"/>
      <c r="AB52" s="436"/>
      <c r="AE52" s="437" t="s">
        <v>37</v>
      </c>
      <c r="AF52" s="437"/>
      <c r="AG52" s="436" t="s">
        <v>138</v>
      </c>
      <c r="AH52" s="436"/>
      <c r="AI52" s="436"/>
      <c r="AJ52" s="436"/>
      <c r="AK52" s="436"/>
      <c r="AL52" s="436"/>
    </row>
    <row r="53" spans="1:51" ht="18" customHeight="1" thickBot="1">
      <c r="A53" s="476" t="s">
        <v>163</v>
      </c>
      <c r="B53" s="453"/>
      <c r="C53" s="453"/>
      <c r="D53" s="453"/>
      <c r="E53" s="453"/>
      <c r="F53" s="453"/>
      <c r="G53" s="453"/>
      <c r="H53" s="454"/>
      <c r="I53" s="703" t="str">
        <f>B54</f>
        <v>西志津</v>
      </c>
      <c r="J53" s="694"/>
      <c r="K53" s="694"/>
      <c r="L53" s="694"/>
      <c r="M53" s="694" t="str">
        <f>B55</f>
        <v>南部</v>
      </c>
      <c r="N53" s="694"/>
      <c r="O53" s="694"/>
      <c r="P53" s="694"/>
      <c r="Q53" s="694" t="str">
        <f>B56</f>
        <v>八街中央</v>
      </c>
      <c r="R53" s="694"/>
      <c r="S53" s="694"/>
      <c r="T53" s="694"/>
      <c r="U53" s="694" t="str">
        <f>B57</f>
        <v>南山</v>
      </c>
      <c r="V53" s="694"/>
      <c r="W53" s="694"/>
      <c r="X53" s="694"/>
      <c r="Y53" s="694" t="str">
        <f>B58</f>
        <v>酒々井・印旛</v>
      </c>
      <c r="Z53" s="694"/>
      <c r="AA53" s="694"/>
      <c r="AB53" s="717"/>
      <c r="AC53" s="476" t="s">
        <v>126</v>
      </c>
      <c r="AD53" s="453"/>
      <c r="AE53" s="453" t="s">
        <v>127</v>
      </c>
      <c r="AF53" s="453"/>
      <c r="AG53" s="453" t="s">
        <v>125</v>
      </c>
      <c r="AH53" s="454"/>
      <c r="AI53" s="483" t="s">
        <v>175</v>
      </c>
      <c r="AJ53" s="484"/>
      <c r="AK53" s="485"/>
      <c r="AL53" s="453" t="s">
        <v>171</v>
      </c>
      <c r="AM53" s="453"/>
      <c r="AN53" s="453" t="s">
        <v>157</v>
      </c>
      <c r="AO53" s="454"/>
      <c r="AP53" s="489" t="s">
        <v>128</v>
      </c>
      <c r="AQ53" s="490"/>
      <c r="AR53" s="491"/>
      <c r="AS53" s="483" t="s">
        <v>158</v>
      </c>
      <c r="AT53" s="484"/>
      <c r="AU53" s="484"/>
      <c r="AV53" s="485"/>
      <c r="AW53" s="489" t="s">
        <v>129</v>
      </c>
      <c r="AX53" s="490"/>
      <c r="AY53" s="491"/>
    </row>
    <row r="54" spans="1:67" ht="18" customHeight="1">
      <c r="A54" s="240">
        <v>29</v>
      </c>
      <c r="B54" s="691" t="str">
        <f>BI33</f>
        <v>西志津</v>
      </c>
      <c r="C54" s="691"/>
      <c r="D54" s="691"/>
      <c r="E54" s="691"/>
      <c r="F54" s="691"/>
      <c r="G54" s="691"/>
      <c r="H54" s="692"/>
      <c r="I54" s="274"/>
      <c r="J54" s="275"/>
      <c r="K54" s="275"/>
      <c r="L54" s="276"/>
      <c r="M54" s="96" t="str">
        <f>IF(COUNTBLANK(N54:P54)&gt;=1,"",IF(N54&gt;P54,"○",IF(N54=P54,"△",IF(N54&lt;P54,"●"))))</f>
        <v>○</v>
      </c>
      <c r="N54" s="92">
        <v>2</v>
      </c>
      <c r="O54" s="92" t="s">
        <v>305</v>
      </c>
      <c r="P54" s="93">
        <v>0</v>
      </c>
      <c r="Q54" s="96" t="str">
        <f>IF(COUNTBLANK(R54:T54)&gt;=1,"",IF(R54&gt;T54,"○",IF(R54=T54,"△",IF(R54&lt;T54,"●"))))</f>
        <v>○</v>
      </c>
      <c r="R54" s="92">
        <v>3</v>
      </c>
      <c r="S54" s="92" t="s">
        <v>286</v>
      </c>
      <c r="T54" s="93">
        <v>1</v>
      </c>
      <c r="U54" s="229" t="str">
        <f>IF(COUNTBLANK(V54:X54)&gt;=1,"",IF(V54&gt;X54,"○",IF(V54=X54,"△",IF(V54&lt;X54,"●"))))</f>
        <v>○</v>
      </c>
      <c r="V54" s="92">
        <v>2</v>
      </c>
      <c r="W54" s="92" t="s">
        <v>309</v>
      </c>
      <c r="X54" s="93">
        <v>1</v>
      </c>
      <c r="Y54" s="229" t="str">
        <f>IF(COUNTBLANK(Z54:AB54)&gt;=1,"",IF(Z54&gt;AB54,"○",IF(Z54=AB54,"△",IF(Z54&lt;AB54,"●"))))</f>
        <v>△</v>
      </c>
      <c r="Z54" s="92">
        <v>1</v>
      </c>
      <c r="AA54" s="92" t="s">
        <v>286</v>
      </c>
      <c r="AB54" s="94">
        <v>1</v>
      </c>
      <c r="AC54" s="695">
        <f>COUNTIF(I54:AB54,"○")</f>
        <v>3</v>
      </c>
      <c r="AD54" s="442"/>
      <c r="AE54" s="721">
        <f>COUNTIF(I54:AB54,"△")</f>
        <v>1</v>
      </c>
      <c r="AF54" s="721"/>
      <c r="AG54" s="458">
        <f>COUNTIF($I54:$AB54,"●")</f>
        <v>0</v>
      </c>
      <c r="AH54" s="459"/>
      <c r="AI54" s="486">
        <f>AC54*3+AE54</f>
        <v>10</v>
      </c>
      <c r="AJ54" s="487"/>
      <c r="AK54" s="488"/>
      <c r="AL54" s="681">
        <f>J54+N54+R54+V54+Z54</f>
        <v>8</v>
      </c>
      <c r="AM54" s="682"/>
      <c r="AN54" s="723">
        <f>L54+P54+T54+X54+AB54</f>
        <v>3</v>
      </c>
      <c r="AO54" s="465"/>
      <c r="AP54" s="681">
        <f>AL54-AN54</f>
        <v>5</v>
      </c>
      <c r="AQ54" s="467"/>
      <c r="AR54" s="465"/>
      <c r="AS54" s="492">
        <f>RANK(AZ54,$AZ$54:$AZ$58,0)</f>
        <v>1</v>
      </c>
      <c r="AT54" s="493"/>
      <c r="AU54" s="493"/>
      <c r="AV54" s="494"/>
      <c r="AW54" s="495"/>
      <c r="AX54" s="496"/>
      <c r="AY54" s="497"/>
      <c r="AZ54" s="390">
        <f>AI54+AP54/100</f>
        <v>10.05</v>
      </c>
      <c r="BA54" s="265"/>
      <c r="BB54" s="265"/>
      <c r="BC54" s="265"/>
      <c r="BD54" s="265"/>
      <c r="BE54" s="265"/>
      <c r="BG54" s="265"/>
      <c r="BH54" s="265"/>
      <c r="BI54" s="265"/>
      <c r="BJ54" s="265"/>
      <c r="BK54" s="265"/>
      <c r="BL54" s="265"/>
      <c r="BM54" s="265"/>
      <c r="BN54" s="265"/>
      <c r="BO54" s="265"/>
    </row>
    <row r="55" spans="1:67" ht="18" customHeight="1">
      <c r="A55" s="247">
        <v>30</v>
      </c>
      <c r="B55" s="689" t="str">
        <f>BI34</f>
        <v>南部</v>
      </c>
      <c r="C55" s="689"/>
      <c r="D55" s="689"/>
      <c r="E55" s="689"/>
      <c r="F55" s="689"/>
      <c r="G55" s="689"/>
      <c r="H55" s="690"/>
      <c r="I55" s="97" t="str">
        <f>IF(COUNTBLANK(J55:L55)&gt;=1,"",IF(J55&gt;L55,"○",IF(J55=L55,"△",IF(J55&lt;L55,"●"))))</f>
        <v>●</v>
      </c>
      <c r="J55" s="80">
        <v>0</v>
      </c>
      <c r="K55" s="80" t="s">
        <v>306</v>
      </c>
      <c r="L55" s="81">
        <v>2</v>
      </c>
      <c r="M55" s="277"/>
      <c r="N55" s="278"/>
      <c r="O55" s="278"/>
      <c r="P55" s="279"/>
      <c r="Q55" s="98" t="str">
        <f>IF(COUNTBLANK(R55:T55)&gt;=1,"",IF(R55&gt;T55,"○",IF(R55=T55,"△",IF(R55&lt;T55,"●"))))</f>
        <v>○</v>
      </c>
      <c r="R55" s="80">
        <v>3</v>
      </c>
      <c r="S55" s="80" t="s">
        <v>286</v>
      </c>
      <c r="T55" s="81">
        <v>0</v>
      </c>
      <c r="U55" s="98" t="str">
        <f>IF(COUNTBLANK(V55:X55)&gt;=1,"",IF(V55&gt;X55,"○",IF(V55=X55,"△",IF(V55&lt;X55,"●"))))</f>
        <v>●</v>
      </c>
      <c r="V55" s="80">
        <v>0</v>
      </c>
      <c r="W55" s="80" t="s">
        <v>310</v>
      </c>
      <c r="X55" s="81">
        <v>4</v>
      </c>
      <c r="Y55" s="98" t="str">
        <f>IF(COUNTBLANK(Z55:AB55)&gt;=1,"",IF(Z55&gt;AB55,"○",IF(Z55=AB55,"△",IF(Z55&lt;AB55,"●"))))</f>
        <v>●</v>
      </c>
      <c r="Z55" s="80">
        <v>0</v>
      </c>
      <c r="AA55" s="80" t="s">
        <v>306</v>
      </c>
      <c r="AB55" s="95">
        <v>3</v>
      </c>
      <c r="AC55" s="695">
        <f>COUNTIF(I55:AB55,"○")</f>
        <v>1</v>
      </c>
      <c r="AD55" s="442"/>
      <c r="AE55" s="442">
        <f>COUNTIF(I55:AB55,"△")</f>
        <v>0</v>
      </c>
      <c r="AF55" s="442"/>
      <c r="AG55" s="442">
        <f>COUNTIF($I55:$AB55,"●")</f>
        <v>3</v>
      </c>
      <c r="AH55" s="449"/>
      <c r="AI55" s="486">
        <f>AC55*3+AE55</f>
        <v>3</v>
      </c>
      <c r="AJ55" s="487"/>
      <c r="AK55" s="488"/>
      <c r="AL55" s="447">
        <f>J55+N55+R55+V55+Z55</f>
        <v>3</v>
      </c>
      <c r="AM55" s="678"/>
      <c r="AN55" s="445">
        <f>L55+P55+T55+X55+AB55</f>
        <v>9</v>
      </c>
      <c r="AO55" s="446"/>
      <c r="AP55" s="447">
        <f>AL55-AN55</f>
        <v>-6</v>
      </c>
      <c r="AQ55" s="448"/>
      <c r="AR55" s="446"/>
      <c r="AS55" s="498">
        <f>RANK(AZ55,$AZ$54:$AZ$58,0)</f>
        <v>4</v>
      </c>
      <c r="AT55" s="499"/>
      <c r="AU55" s="499"/>
      <c r="AV55" s="500"/>
      <c r="AW55" s="510"/>
      <c r="AX55" s="511"/>
      <c r="AY55" s="512"/>
      <c r="AZ55" s="390">
        <f>AI55+AP55/100</f>
        <v>2.94</v>
      </c>
      <c r="BA55" s="265"/>
      <c r="BB55" s="265"/>
      <c r="BC55" s="265"/>
      <c r="BD55" s="265"/>
      <c r="BE55" s="265"/>
      <c r="BG55" s="265"/>
      <c r="BH55" s="265"/>
      <c r="BI55" s="265"/>
      <c r="BJ55" s="265"/>
      <c r="BK55" s="265"/>
      <c r="BL55" s="265"/>
      <c r="BM55" s="265"/>
      <c r="BN55" s="265"/>
      <c r="BO55" s="265"/>
    </row>
    <row r="56" spans="1:52" ht="18" customHeight="1">
      <c r="A56" s="269">
        <v>31</v>
      </c>
      <c r="B56" s="689" t="str">
        <f>BI35</f>
        <v>八街中央</v>
      </c>
      <c r="C56" s="689"/>
      <c r="D56" s="689"/>
      <c r="E56" s="689"/>
      <c r="F56" s="689"/>
      <c r="G56" s="689"/>
      <c r="H56" s="690"/>
      <c r="I56" s="97" t="str">
        <f>IF(COUNTBLANK(J56:L56)&gt;=1,"",IF(J56&gt;L56,"○",IF(J56=L56,"△",IF(J56&lt;L56,"●"))))</f>
        <v>●</v>
      </c>
      <c r="J56" s="80">
        <v>1</v>
      </c>
      <c r="K56" s="80" t="s">
        <v>308</v>
      </c>
      <c r="L56" s="81">
        <v>3</v>
      </c>
      <c r="M56" s="222" t="str">
        <f>IF(COUNTBLANK(N56:P56)&gt;=1,"",IF(N56&gt;P56,"○",IF(N56=P56,"△",IF(N56&lt;P56,"●"))))</f>
        <v>●</v>
      </c>
      <c r="N56" s="80">
        <v>0</v>
      </c>
      <c r="O56" s="80" t="s">
        <v>305</v>
      </c>
      <c r="P56" s="81">
        <v>3</v>
      </c>
      <c r="Q56" s="277"/>
      <c r="R56" s="280"/>
      <c r="S56" s="278"/>
      <c r="T56" s="279"/>
      <c r="U56" s="228" t="str">
        <f>IF(COUNTBLANK(V56:X56)&gt;=1,"",IF(V56&gt;X56,"○",IF(V56=X56,"△",IF(V56&lt;X56,"●"))))</f>
        <v>●</v>
      </c>
      <c r="V56" s="80">
        <v>0</v>
      </c>
      <c r="W56" s="80" t="s">
        <v>286</v>
      </c>
      <c r="X56" s="81">
        <v>6</v>
      </c>
      <c r="Y56" s="230" t="str">
        <f>IF(COUNTBLANK(Z56:AB56)&gt;=1,"",IF(Z56&gt;AB56,"○",IF(Z56=AB56,"△",IF(Z56&lt;AB56,"●"))))</f>
        <v>●</v>
      </c>
      <c r="Z56" s="80">
        <v>0</v>
      </c>
      <c r="AA56" s="80" t="s">
        <v>289</v>
      </c>
      <c r="AB56" s="95">
        <v>1</v>
      </c>
      <c r="AC56" s="695">
        <f>COUNTIF(I56:AB56,"○")</f>
        <v>0</v>
      </c>
      <c r="AD56" s="442"/>
      <c r="AE56" s="725">
        <f>COUNTIF(I56:AB56,"△")</f>
        <v>0</v>
      </c>
      <c r="AF56" s="725"/>
      <c r="AG56" s="442">
        <f>COUNTIF($I56:$AB56,"●")</f>
        <v>4</v>
      </c>
      <c r="AH56" s="449"/>
      <c r="AI56" s="486">
        <f>AC56*3+AE56</f>
        <v>0</v>
      </c>
      <c r="AJ56" s="487"/>
      <c r="AK56" s="488"/>
      <c r="AL56" s="447">
        <f>J56+N56+R56+V56+Z56</f>
        <v>1</v>
      </c>
      <c r="AM56" s="678"/>
      <c r="AN56" s="445">
        <f>L56+P56+T56+X56+AB56</f>
        <v>13</v>
      </c>
      <c r="AO56" s="446"/>
      <c r="AP56" s="447">
        <f>AL56-AN56</f>
        <v>-12</v>
      </c>
      <c r="AQ56" s="448"/>
      <c r="AR56" s="446"/>
      <c r="AS56" s="501">
        <f>RANK(AZ56,$AZ$54:$AZ$58,0)</f>
        <v>5</v>
      </c>
      <c r="AT56" s="502"/>
      <c r="AU56" s="502"/>
      <c r="AV56" s="503"/>
      <c r="AW56" s="510"/>
      <c r="AX56" s="511"/>
      <c r="AY56" s="512"/>
      <c r="AZ56" s="390">
        <f>AI56+AP56/100</f>
        <v>-0.12</v>
      </c>
    </row>
    <row r="57" spans="1:67" s="265" customFormat="1" ht="18" customHeight="1">
      <c r="A57" s="247">
        <v>32</v>
      </c>
      <c r="B57" s="689" t="str">
        <f>BI36</f>
        <v>南山</v>
      </c>
      <c r="C57" s="689"/>
      <c r="D57" s="689"/>
      <c r="E57" s="689"/>
      <c r="F57" s="689"/>
      <c r="G57" s="689"/>
      <c r="H57" s="690"/>
      <c r="I57" s="97" t="str">
        <f>IF(COUNTBLANK(J57:L57)&gt;=1,"",IF(J57&gt;L57,"○",IF(J57=L57,"△",IF(J57&lt;L57,"●"))))</f>
        <v>●</v>
      </c>
      <c r="J57" s="80">
        <v>1</v>
      </c>
      <c r="K57" s="80" t="s">
        <v>286</v>
      </c>
      <c r="L57" s="81">
        <v>2</v>
      </c>
      <c r="M57" s="98" t="str">
        <f>IF(COUNTBLANK(N57:P57)&gt;=1,"",IF(N57&gt;P57,"○",IF(N57=P57,"△",IF(N57&lt;P57,"●"))))</f>
        <v>○</v>
      </c>
      <c r="N57" s="80">
        <v>4</v>
      </c>
      <c r="O57" s="80" t="s">
        <v>286</v>
      </c>
      <c r="P57" s="81">
        <v>0</v>
      </c>
      <c r="Q57" s="98" t="str">
        <f>IF(COUNTBLANK(R57:T57)&gt;=1,"",IF(R57&gt;T57,"○",IF(R57=T57,"△",IF(R57&lt;T57,"●"))))</f>
        <v>○</v>
      </c>
      <c r="R57" s="80">
        <v>6</v>
      </c>
      <c r="S57" s="80" t="s">
        <v>286</v>
      </c>
      <c r="T57" s="81">
        <v>0</v>
      </c>
      <c r="U57" s="277"/>
      <c r="V57" s="280"/>
      <c r="W57" s="278"/>
      <c r="X57" s="279"/>
      <c r="Y57" s="98" t="str">
        <f>IF(COUNTBLANK(Z57:AB57)&gt;=1,"",IF(Z57&gt;AB57,"○",IF(Z57=AB57,"△",IF(Z57&lt;AB57,"●"))))</f>
        <v>○</v>
      </c>
      <c r="Z57" s="80">
        <v>1</v>
      </c>
      <c r="AA57" s="80" t="s">
        <v>290</v>
      </c>
      <c r="AB57" s="95">
        <v>0</v>
      </c>
      <c r="AC57" s="695">
        <f>COUNTIF(I57:AB57,"○")</f>
        <v>3</v>
      </c>
      <c r="AD57" s="442"/>
      <c r="AE57" s="442">
        <f>COUNTIF(I57:AB57,"△")</f>
        <v>0</v>
      </c>
      <c r="AF57" s="442"/>
      <c r="AG57" s="442">
        <f>COUNTIF($I57:$AB57,"●")</f>
        <v>1</v>
      </c>
      <c r="AH57" s="449"/>
      <c r="AI57" s="486">
        <f>AC57*3+AE57</f>
        <v>9</v>
      </c>
      <c r="AJ57" s="487"/>
      <c r="AK57" s="488"/>
      <c r="AL57" s="447">
        <f>J57+N57+R57+V57+Z57</f>
        <v>12</v>
      </c>
      <c r="AM57" s="678"/>
      <c r="AN57" s="445">
        <f>L57+P57+T57+X57+AB57</f>
        <v>2</v>
      </c>
      <c r="AO57" s="446"/>
      <c r="AP57" s="447">
        <f>AL57-AN57</f>
        <v>10</v>
      </c>
      <c r="AQ57" s="448"/>
      <c r="AR57" s="446"/>
      <c r="AS57" s="498">
        <f>RANK(AZ57,$AZ$54:$AZ$58,0)</f>
        <v>2</v>
      </c>
      <c r="AT57" s="499"/>
      <c r="AU57" s="499"/>
      <c r="AV57" s="500"/>
      <c r="AW57" s="510"/>
      <c r="AX57" s="511"/>
      <c r="AY57" s="512"/>
      <c r="AZ57" s="390">
        <f>AI57+AP57/100</f>
        <v>9.1</v>
      </c>
      <c r="BA57" s="237"/>
      <c r="BB57" s="237"/>
      <c r="BC57" s="237"/>
      <c r="BD57" s="237"/>
      <c r="BE57" s="237"/>
      <c r="BG57" s="237"/>
      <c r="BH57" s="237"/>
      <c r="BI57" s="237"/>
      <c r="BJ57" s="237"/>
      <c r="BK57" s="237"/>
      <c r="BL57" s="237"/>
      <c r="BM57" s="237"/>
      <c r="BN57" s="237"/>
      <c r="BO57" s="237"/>
    </row>
    <row r="58" spans="1:67" s="265" customFormat="1" ht="18" customHeight="1" thickBot="1">
      <c r="A58" s="281">
        <v>33</v>
      </c>
      <c r="B58" s="687" t="str">
        <f>BI37</f>
        <v>酒々井・印旛</v>
      </c>
      <c r="C58" s="687"/>
      <c r="D58" s="687"/>
      <c r="E58" s="687"/>
      <c r="F58" s="687"/>
      <c r="G58" s="687"/>
      <c r="H58" s="688"/>
      <c r="I58" s="217" t="str">
        <f>IF(COUNTBLANK(J58:L58)&gt;=1,"",IF(J58&gt;L58,"○",IF(J58=L58,"△",IF(J58&lt;L58,"●"))))</f>
        <v>△</v>
      </c>
      <c r="J58" s="218">
        <v>1</v>
      </c>
      <c r="K58" s="218" t="s">
        <v>306</v>
      </c>
      <c r="L58" s="219">
        <v>1</v>
      </c>
      <c r="M58" s="223" t="str">
        <f>IF(COUNTBLANK(N58:P58)&gt;=1,"",IF(N58&gt;P58,"○",IF(N58=P58,"△",IF(N58&lt;P58,"●"))))</f>
        <v>○</v>
      </c>
      <c r="N58" s="218">
        <v>3</v>
      </c>
      <c r="O58" s="218" t="s">
        <v>286</v>
      </c>
      <c r="P58" s="219">
        <v>0</v>
      </c>
      <c r="Q58" s="223" t="str">
        <f>IF(COUNTBLANK(R58:T58)&gt;=1,"",IF(R58&gt;T58,"○",IF(R58=T58,"△",IF(R58&lt;T58,"●"))))</f>
        <v>○</v>
      </c>
      <c r="R58" s="218">
        <v>1</v>
      </c>
      <c r="S58" s="218" t="s">
        <v>296</v>
      </c>
      <c r="T58" s="219">
        <v>0</v>
      </c>
      <c r="U58" s="220" t="str">
        <f>IF(COUNTBLANK(V58:X58)&gt;=1,"",IF(V58&gt;X58,"○",IF(V58=X58,"△",IF(V58&lt;X58,"●"))))</f>
        <v>●</v>
      </c>
      <c r="V58" s="218">
        <v>0</v>
      </c>
      <c r="W58" s="218" t="s">
        <v>290</v>
      </c>
      <c r="X58" s="219">
        <v>1</v>
      </c>
      <c r="Y58" s="282"/>
      <c r="Z58" s="283"/>
      <c r="AA58" s="283"/>
      <c r="AB58" s="284"/>
      <c r="AC58" s="470">
        <f>COUNTIF(I58:AB58,"○")</f>
        <v>2</v>
      </c>
      <c r="AD58" s="441"/>
      <c r="AE58" s="441">
        <f>COUNTIF(I58:AB58,"△")</f>
        <v>1</v>
      </c>
      <c r="AF58" s="441"/>
      <c r="AG58" s="441">
        <f>COUNTIF($I58:$AB58,"●")</f>
        <v>1</v>
      </c>
      <c r="AH58" s="471"/>
      <c r="AI58" s="438">
        <f>AC58*3+AE58</f>
        <v>7</v>
      </c>
      <c r="AJ58" s="439"/>
      <c r="AK58" s="440"/>
      <c r="AL58" s="504">
        <f>J58+N58+R58+V58+Z58</f>
        <v>5</v>
      </c>
      <c r="AM58" s="712"/>
      <c r="AN58" s="727">
        <f>L58+P58+T58+X58+AB58</f>
        <v>2</v>
      </c>
      <c r="AO58" s="506"/>
      <c r="AP58" s="504">
        <f>AL58-AN58</f>
        <v>3</v>
      </c>
      <c r="AQ58" s="505"/>
      <c r="AR58" s="506"/>
      <c r="AS58" s="438">
        <f>RANK(AZ58,$AZ$54:$AZ$58,0)</f>
        <v>3</v>
      </c>
      <c r="AT58" s="439"/>
      <c r="AU58" s="439"/>
      <c r="AV58" s="440"/>
      <c r="AW58" s="507"/>
      <c r="AX58" s="508"/>
      <c r="AY58" s="509"/>
      <c r="AZ58" s="390">
        <f>AI58+AP58/100</f>
        <v>7.03</v>
      </c>
      <c r="BA58" s="237"/>
      <c r="BB58" s="237"/>
      <c r="BC58" s="237"/>
      <c r="BD58" s="237"/>
      <c r="BE58" s="237"/>
      <c r="BG58" s="237"/>
      <c r="BH58" s="237"/>
      <c r="BI58" s="237"/>
      <c r="BJ58" s="237"/>
      <c r="BK58" s="237"/>
      <c r="BL58" s="237"/>
      <c r="BM58" s="237"/>
      <c r="BN58" s="237"/>
      <c r="BO58" s="237"/>
    </row>
    <row r="59" spans="61:67" ht="18" customHeight="1">
      <c r="BI59" s="285"/>
      <c r="BJ59" s="285"/>
      <c r="BK59" s="285"/>
      <c r="BL59" s="285"/>
      <c r="BM59" s="285"/>
      <c r="BN59" s="285"/>
      <c r="BO59" s="285"/>
    </row>
    <row r="60" spans="1:67" ht="18" customHeight="1" hidden="1" thickBot="1">
      <c r="A60" s="669" t="s">
        <v>193</v>
      </c>
      <c r="B60" s="669"/>
      <c r="C60" s="669"/>
      <c r="D60" s="669"/>
      <c r="E60" s="669"/>
      <c r="F60" s="669"/>
      <c r="G60" s="669"/>
      <c r="H60" s="669"/>
      <c r="I60" s="669"/>
      <c r="J60" s="669"/>
      <c r="K60" s="669"/>
      <c r="L60" s="669"/>
      <c r="M60" s="669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87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BI60" s="285"/>
      <c r="BJ60" s="285"/>
      <c r="BK60" s="285"/>
      <c r="BL60" s="285"/>
      <c r="BM60" s="285"/>
      <c r="BN60" s="285"/>
      <c r="BO60" s="285"/>
    </row>
    <row r="61" spans="1:67" ht="18" customHeight="1" hidden="1">
      <c r="A61" s="560" t="s">
        <v>147</v>
      </c>
      <c r="B61" s="517"/>
      <c r="C61" s="517"/>
      <c r="D61" s="517"/>
      <c r="E61" s="517" t="s">
        <v>172</v>
      </c>
      <c r="F61" s="517"/>
      <c r="G61" s="517"/>
      <c r="H61" s="517"/>
      <c r="I61" s="517" t="s">
        <v>194</v>
      </c>
      <c r="J61" s="517"/>
      <c r="K61" s="517" t="s">
        <v>173</v>
      </c>
      <c r="L61" s="517"/>
      <c r="M61" s="517" t="s">
        <v>174</v>
      </c>
      <c r="N61" s="517"/>
      <c r="O61" s="517" t="s">
        <v>129</v>
      </c>
      <c r="P61" s="517"/>
      <c r="Q61" s="517"/>
      <c r="R61" s="518"/>
      <c r="S61" s="560" t="s">
        <v>147</v>
      </c>
      <c r="T61" s="517"/>
      <c r="U61" s="517"/>
      <c r="V61" s="517"/>
      <c r="W61" s="517" t="s">
        <v>172</v>
      </c>
      <c r="X61" s="517"/>
      <c r="Y61" s="517"/>
      <c r="Z61" s="517"/>
      <c r="AA61" s="517" t="s">
        <v>194</v>
      </c>
      <c r="AB61" s="517"/>
      <c r="AC61" s="517" t="s">
        <v>173</v>
      </c>
      <c r="AD61" s="517"/>
      <c r="AE61" s="517" t="s">
        <v>174</v>
      </c>
      <c r="AF61" s="517"/>
      <c r="AG61" s="517" t="s">
        <v>129</v>
      </c>
      <c r="AH61" s="517"/>
      <c r="AI61" s="517"/>
      <c r="AJ61" s="518"/>
      <c r="AK61" s="560" t="s">
        <v>147</v>
      </c>
      <c r="AL61" s="517"/>
      <c r="AM61" s="517"/>
      <c r="AN61" s="517"/>
      <c r="AO61" s="517" t="s">
        <v>172</v>
      </c>
      <c r="AP61" s="517"/>
      <c r="AQ61" s="517"/>
      <c r="AR61" s="517"/>
      <c r="AS61" s="517" t="s">
        <v>194</v>
      </c>
      <c r="AT61" s="517"/>
      <c r="AU61" s="517" t="s">
        <v>173</v>
      </c>
      <c r="AV61" s="517"/>
      <c r="AW61" s="517" t="s">
        <v>174</v>
      </c>
      <c r="AX61" s="517"/>
      <c r="AY61" s="517" t="s">
        <v>129</v>
      </c>
      <c r="AZ61" s="517"/>
      <c r="BA61" s="517"/>
      <c r="BB61" s="518"/>
      <c r="BC61" s="155"/>
      <c r="BD61" s="155"/>
      <c r="BE61" s="155"/>
      <c r="BG61" s="285"/>
      <c r="BH61" s="285"/>
      <c r="BI61" s="285"/>
      <c r="BJ61" s="285"/>
      <c r="BK61" s="285"/>
      <c r="BL61" s="285"/>
      <c r="BM61" s="285"/>
      <c r="BN61" s="285"/>
      <c r="BO61" s="285"/>
    </row>
    <row r="62" spans="1:58" s="285" customFormat="1" ht="18" customHeight="1" hidden="1">
      <c r="A62" s="559"/>
      <c r="B62" s="516"/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443"/>
      <c r="P62" s="443"/>
      <c r="Q62" s="443"/>
      <c r="R62" s="444"/>
      <c r="S62" s="559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16"/>
      <c r="AF62" s="516"/>
      <c r="AG62" s="443"/>
      <c r="AH62" s="443"/>
      <c r="AI62" s="443"/>
      <c r="AJ62" s="444"/>
      <c r="AK62" s="540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  <c r="AW62" s="516"/>
      <c r="AX62" s="516"/>
      <c r="AY62" s="443"/>
      <c r="AZ62" s="443"/>
      <c r="BA62" s="443"/>
      <c r="BB62" s="444"/>
      <c r="BC62" s="155"/>
      <c r="BD62" s="155"/>
      <c r="BE62" s="155"/>
      <c r="BF62" s="237"/>
    </row>
    <row r="63" spans="1:58" s="285" customFormat="1" ht="18" customHeight="1" hidden="1">
      <c r="A63" s="559"/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443"/>
      <c r="P63" s="443"/>
      <c r="Q63" s="443"/>
      <c r="R63" s="444"/>
      <c r="S63" s="559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  <c r="AE63" s="516"/>
      <c r="AF63" s="516"/>
      <c r="AG63" s="443"/>
      <c r="AH63" s="443"/>
      <c r="AI63" s="443"/>
      <c r="AJ63" s="444"/>
      <c r="AK63" s="540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516"/>
      <c r="AX63" s="516"/>
      <c r="AY63" s="443"/>
      <c r="AZ63" s="443"/>
      <c r="BA63" s="443"/>
      <c r="BB63" s="444"/>
      <c r="BC63" s="288"/>
      <c r="BD63" s="288"/>
      <c r="BE63" s="288"/>
      <c r="BF63" s="237"/>
    </row>
    <row r="64" spans="1:57" s="285" customFormat="1" ht="18" customHeight="1" hidden="1">
      <c r="A64" s="559"/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443"/>
      <c r="P64" s="443"/>
      <c r="Q64" s="443"/>
      <c r="R64" s="444"/>
      <c r="S64" s="559"/>
      <c r="T64" s="516"/>
      <c r="U64" s="516"/>
      <c r="V64" s="516"/>
      <c r="W64" s="516"/>
      <c r="X64" s="516"/>
      <c r="Y64" s="516"/>
      <c r="Z64" s="516"/>
      <c r="AA64" s="516"/>
      <c r="AB64" s="516"/>
      <c r="AC64" s="516"/>
      <c r="AD64" s="516"/>
      <c r="AE64" s="516"/>
      <c r="AF64" s="516"/>
      <c r="AG64" s="443"/>
      <c r="AH64" s="443"/>
      <c r="AI64" s="443"/>
      <c r="AJ64" s="444"/>
      <c r="AK64" s="540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516"/>
      <c r="AX64" s="516"/>
      <c r="AY64" s="443"/>
      <c r="AZ64" s="443"/>
      <c r="BA64" s="443"/>
      <c r="BB64" s="444"/>
      <c r="BC64" s="66"/>
      <c r="BD64" s="66"/>
      <c r="BE64" s="66"/>
    </row>
    <row r="65" spans="1:57" s="285" customFormat="1" ht="4.5" customHeight="1" hidden="1">
      <c r="A65" s="559"/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443"/>
      <c r="P65" s="443"/>
      <c r="Q65" s="443"/>
      <c r="R65" s="444"/>
      <c r="S65" s="55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516"/>
      <c r="AE65" s="516"/>
      <c r="AF65" s="516"/>
      <c r="AG65" s="443"/>
      <c r="AH65" s="443"/>
      <c r="AI65" s="443"/>
      <c r="AJ65" s="444"/>
      <c r="AK65" s="540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516"/>
      <c r="AX65" s="516"/>
      <c r="AY65" s="443"/>
      <c r="AZ65" s="443"/>
      <c r="BA65" s="443"/>
      <c r="BB65" s="444"/>
      <c r="BC65" s="155"/>
      <c r="BD65" s="155"/>
      <c r="BE65" s="155"/>
    </row>
    <row r="66" spans="1:57" s="285" customFormat="1" ht="18" customHeight="1" hidden="1">
      <c r="A66" s="559"/>
      <c r="B66" s="516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43"/>
      <c r="P66" s="443"/>
      <c r="Q66" s="443"/>
      <c r="R66" s="444"/>
      <c r="S66" s="556"/>
      <c r="T66" s="516"/>
      <c r="U66" s="516"/>
      <c r="V66" s="516"/>
      <c r="W66" s="516"/>
      <c r="X66" s="516"/>
      <c r="Y66" s="516"/>
      <c r="Z66" s="516"/>
      <c r="AA66" s="516"/>
      <c r="AB66" s="516"/>
      <c r="AC66" s="516"/>
      <c r="AD66" s="516"/>
      <c r="AE66" s="516"/>
      <c r="AF66" s="516"/>
      <c r="AG66" s="443"/>
      <c r="AH66" s="443"/>
      <c r="AI66" s="443"/>
      <c r="AJ66" s="444"/>
      <c r="AK66" s="540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  <c r="AW66" s="516"/>
      <c r="AX66" s="516"/>
      <c r="AY66" s="443"/>
      <c r="AZ66" s="443"/>
      <c r="BA66" s="443"/>
      <c r="BB66" s="444"/>
      <c r="BC66" s="289"/>
      <c r="BD66" s="289"/>
      <c r="BE66" s="289"/>
    </row>
    <row r="67" spans="1:67" s="285" customFormat="1" ht="18" customHeight="1" hidden="1">
      <c r="A67" s="559"/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443"/>
      <c r="P67" s="443"/>
      <c r="Q67" s="443"/>
      <c r="R67" s="444"/>
      <c r="S67" s="556"/>
      <c r="T67" s="516"/>
      <c r="U67" s="516"/>
      <c r="V67" s="516"/>
      <c r="W67" s="516"/>
      <c r="X67" s="516"/>
      <c r="Y67" s="516"/>
      <c r="Z67" s="516"/>
      <c r="AA67" s="516"/>
      <c r="AB67" s="516"/>
      <c r="AC67" s="516"/>
      <c r="AD67" s="516"/>
      <c r="AE67" s="516"/>
      <c r="AF67" s="516"/>
      <c r="AG67" s="443"/>
      <c r="AH67" s="443"/>
      <c r="AI67" s="443"/>
      <c r="AJ67" s="444"/>
      <c r="AK67" s="540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  <c r="AW67" s="516"/>
      <c r="AX67" s="516"/>
      <c r="AY67" s="443"/>
      <c r="AZ67" s="443"/>
      <c r="BA67" s="443"/>
      <c r="BB67" s="444"/>
      <c r="BC67" s="290"/>
      <c r="BD67" s="290"/>
      <c r="BE67" s="290"/>
      <c r="BF67" s="289"/>
      <c r="BI67" s="287"/>
      <c r="BJ67" s="287"/>
      <c r="BK67" s="287"/>
      <c r="BL67" s="287"/>
      <c r="BM67" s="287"/>
      <c r="BN67" s="287"/>
      <c r="BO67" s="287"/>
    </row>
    <row r="68" spans="1:67" s="285" customFormat="1" ht="18" customHeight="1" hidden="1">
      <c r="A68" s="559"/>
      <c r="B68" s="516"/>
      <c r="C68" s="516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443"/>
      <c r="P68" s="443"/>
      <c r="Q68" s="443"/>
      <c r="R68" s="444"/>
      <c r="S68" s="556"/>
      <c r="T68" s="516"/>
      <c r="U68" s="516"/>
      <c r="V68" s="516"/>
      <c r="W68" s="516"/>
      <c r="X68" s="516"/>
      <c r="Y68" s="516"/>
      <c r="Z68" s="516"/>
      <c r="AA68" s="516"/>
      <c r="AB68" s="516"/>
      <c r="AC68" s="516"/>
      <c r="AD68" s="516"/>
      <c r="AE68" s="516"/>
      <c r="AF68" s="516"/>
      <c r="AG68" s="443"/>
      <c r="AH68" s="443"/>
      <c r="AI68" s="443"/>
      <c r="AJ68" s="444"/>
      <c r="AK68" s="540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516"/>
      <c r="AX68" s="516"/>
      <c r="AY68" s="443"/>
      <c r="AZ68" s="443"/>
      <c r="BA68" s="443"/>
      <c r="BB68" s="444"/>
      <c r="BC68" s="291"/>
      <c r="BD68" s="291"/>
      <c r="BE68" s="291"/>
      <c r="BF68" s="289"/>
      <c r="BI68" s="287"/>
      <c r="BJ68" s="287"/>
      <c r="BK68" s="287"/>
      <c r="BL68" s="287"/>
      <c r="BM68" s="287"/>
      <c r="BN68" s="287"/>
      <c r="BO68" s="287"/>
    </row>
    <row r="69" spans="1:67" s="285" customFormat="1" ht="18" customHeight="1" hidden="1">
      <c r="A69" s="559"/>
      <c r="B69" s="516"/>
      <c r="C69" s="516"/>
      <c r="D69" s="516"/>
      <c r="E69" s="516"/>
      <c r="F69" s="516"/>
      <c r="G69" s="516"/>
      <c r="H69" s="516"/>
      <c r="I69" s="516"/>
      <c r="J69" s="516"/>
      <c r="K69" s="516"/>
      <c r="L69" s="516"/>
      <c r="M69" s="516"/>
      <c r="N69" s="516"/>
      <c r="O69" s="443"/>
      <c r="P69" s="443"/>
      <c r="Q69" s="443"/>
      <c r="R69" s="444"/>
      <c r="S69" s="55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  <c r="AE69" s="516"/>
      <c r="AF69" s="516"/>
      <c r="AG69" s="443"/>
      <c r="AH69" s="443"/>
      <c r="AI69" s="443"/>
      <c r="AJ69" s="444"/>
      <c r="AK69" s="540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  <c r="AW69" s="516"/>
      <c r="AX69" s="516"/>
      <c r="AY69" s="443"/>
      <c r="AZ69" s="443"/>
      <c r="BA69" s="443"/>
      <c r="BB69" s="444"/>
      <c r="BC69" s="292"/>
      <c r="BD69" s="292"/>
      <c r="BE69" s="292"/>
      <c r="BF69" s="289"/>
      <c r="BG69" s="287"/>
      <c r="BH69" s="287"/>
      <c r="BI69" s="287"/>
      <c r="BJ69" s="287"/>
      <c r="BK69" s="287"/>
      <c r="BL69" s="287"/>
      <c r="BM69" s="287"/>
      <c r="BN69" s="287"/>
      <c r="BO69" s="287"/>
    </row>
    <row r="70" spans="1:58" s="287" customFormat="1" ht="18" customHeight="1" hidden="1">
      <c r="A70" s="559"/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443"/>
      <c r="P70" s="443"/>
      <c r="Q70" s="443"/>
      <c r="R70" s="444"/>
      <c r="S70" s="556"/>
      <c r="T70" s="516"/>
      <c r="U70" s="516"/>
      <c r="V70" s="516"/>
      <c r="W70" s="516"/>
      <c r="X70" s="516"/>
      <c r="Y70" s="516"/>
      <c r="Z70" s="516"/>
      <c r="AA70" s="516"/>
      <c r="AB70" s="516"/>
      <c r="AC70" s="516"/>
      <c r="AD70" s="516"/>
      <c r="AE70" s="516"/>
      <c r="AF70" s="516"/>
      <c r="AG70" s="443"/>
      <c r="AH70" s="443"/>
      <c r="AI70" s="443"/>
      <c r="AJ70" s="444"/>
      <c r="AK70" s="540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516"/>
      <c r="AX70" s="516"/>
      <c r="AY70" s="443"/>
      <c r="AZ70" s="443"/>
      <c r="BA70" s="443"/>
      <c r="BB70" s="444"/>
      <c r="BC70" s="291"/>
      <c r="BD70" s="291"/>
      <c r="BE70" s="291"/>
      <c r="BF70" s="289"/>
    </row>
    <row r="71" spans="1:58" s="287" customFormat="1" ht="18" customHeight="1" hidden="1" thickBot="1">
      <c r="A71" s="561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57"/>
      <c r="P71" s="557"/>
      <c r="Q71" s="557"/>
      <c r="R71" s="558"/>
      <c r="S71" s="565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57"/>
      <c r="AH71" s="557"/>
      <c r="AI71" s="557"/>
      <c r="AJ71" s="558"/>
      <c r="AK71" s="728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41"/>
      <c r="AX71" s="541"/>
      <c r="AY71" s="557"/>
      <c r="AZ71" s="557"/>
      <c r="BA71" s="557"/>
      <c r="BB71" s="558"/>
      <c r="BC71" s="285"/>
      <c r="BD71" s="285"/>
      <c r="BE71" s="285"/>
      <c r="BF71" s="289"/>
    </row>
    <row r="72" spans="1:58" s="287" customFormat="1" ht="18" customHeight="1" hidden="1">
      <c r="A72" s="293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294"/>
      <c r="P72" s="294"/>
      <c r="Q72" s="294"/>
      <c r="R72" s="294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294"/>
      <c r="AH72" s="294"/>
      <c r="AI72" s="294"/>
      <c r="AJ72" s="294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294"/>
      <c r="AZ72" s="294"/>
      <c r="BA72" s="294"/>
      <c r="BB72" s="294"/>
      <c r="BC72" s="285"/>
      <c r="BD72" s="285"/>
      <c r="BE72" s="285"/>
      <c r="BF72" s="289"/>
    </row>
    <row r="73" spans="1:58" s="287" customFormat="1" ht="15" customHeight="1" hidden="1">
      <c r="A73" s="675" t="s">
        <v>268</v>
      </c>
      <c r="B73" s="676"/>
      <c r="C73" s="676"/>
      <c r="D73" s="676"/>
      <c r="E73" s="676"/>
      <c r="F73" s="676"/>
      <c r="G73" s="676"/>
      <c r="H73" s="677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89"/>
    </row>
    <row r="74" spans="1:58" s="287" customFormat="1" ht="15" customHeight="1" hidden="1">
      <c r="A74" s="296"/>
      <c r="B74" s="435" t="s">
        <v>148</v>
      </c>
      <c r="C74" s="435"/>
      <c r="D74" s="435"/>
      <c r="E74" s="435"/>
      <c r="F74" s="435"/>
      <c r="G74" s="435"/>
      <c r="H74" s="435"/>
      <c r="I74" s="435" t="s">
        <v>149</v>
      </c>
      <c r="J74" s="435"/>
      <c r="K74" s="435"/>
      <c r="L74" s="435"/>
      <c r="M74" s="435"/>
      <c r="N74" s="435"/>
      <c r="O74" s="435"/>
      <c r="P74" s="435" t="s">
        <v>150</v>
      </c>
      <c r="Q74" s="435"/>
      <c r="R74" s="435"/>
      <c r="S74" s="435"/>
      <c r="T74" s="435"/>
      <c r="U74" s="435"/>
      <c r="V74" s="435"/>
      <c r="W74" s="435" t="s">
        <v>151</v>
      </c>
      <c r="X74" s="435"/>
      <c r="Y74" s="435"/>
      <c r="Z74" s="435"/>
      <c r="AA74" s="435"/>
      <c r="AB74" s="435"/>
      <c r="AC74" s="435"/>
      <c r="AD74" s="435" t="s">
        <v>152</v>
      </c>
      <c r="AE74" s="435"/>
      <c r="AF74" s="435"/>
      <c r="AG74" s="435"/>
      <c r="AH74" s="435"/>
      <c r="AI74" s="435"/>
      <c r="AJ74" s="435"/>
      <c r="AK74" s="435" t="s">
        <v>162</v>
      </c>
      <c r="AL74" s="435"/>
      <c r="AM74" s="435"/>
      <c r="AN74" s="435"/>
      <c r="AO74" s="435"/>
      <c r="AP74" s="435"/>
      <c r="AQ74" s="435"/>
      <c r="AR74" s="435" t="s">
        <v>161</v>
      </c>
      <c r="AS74" s="435"/>
      <c r="AT74" s="435"/>
      <c r="AU74" s="435"/>
      <c r="AV74" s="435"/>
      <c r="AW74" s="435"/>
      <c r="AX74" s="435"/>
      <c r="AY74" s="675" t="s">
        <v>163</v>
      </c>
      <c r="AZ74" s="676"/>
      <c r="BA74" s="676"/>
      <c r="BB74" s="676"/>
      <c r="BC74" s="676"/>
      <c r="BD74" s="676"/>
      <c r="BE74" s="677"/>
      <c r="BF74" s="289"/>
    </row>
    <row r="75" spans="1:58" s="287" customFormat="1" ht="15" customHeight="1" hidden="1">
      <c r="A75" s="296">
        <v>1</v>
      </c>
      <c r="B75" s="661"/>
      <c r="C75" s="661"/>
      <c r="D75" s="661"/>
      <c r="E75" s="661"/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661"/>
      <c r="V75" s="661"/>
      <c r="W75" s="661"/>
      <c r="X75" s="661"/>
      <c r="Y75" s="661"/>
      <c r="Z75" s="661"/>
      <c r="AA75" s="661"/>
      <c r="AB75" s="661"/>
      <c r="AC75" s="661"/>
      <c r="AD75" s="661"/>
      <c r="AE75" s="661"/>
      <c r="AF75" s="661"/>
      <c r="AG75" s="661"/>
      <c r="AH75" s="661"/>
      <c r="AI75" s="661"/>
      <c r="AJ75" s="661"/>
      <c r="AK75" s="661"/>
      <c r="AL75" s="661"/>
      <c r="AM75" s="661"/>
      <c r="AN75" s="661"/>
      <c r="AO75" s="661"/>
      <c r="AP75" s="661"/>
      <c r="AQ75" s="661"/>
      <c r="AR75" s="661"/>
      <c r="AS75" s="661"/>
      <c r="AT75" s="661"/>
      <c r="AU75" s="661"/>
      <c r="AV75" s="661"/>
      <c r="AW75" s="661"/>
      <c r="AX75" s="661"/>
      <c r="AY75" s="743"/>
      <c r="AZ75" s="744"/>
      <c r="BA75" s="744"/>
      <c r="BB75" s="744"/>
      <c r="BC75" s="744"/>
      <c r="BD75" s="744"/>
      <c r="BE75" s="745"/>
      <c r="BF75" s="289"/>
    </row>
    <row r="76" spans="1:58" s="287" customFormat="1" ht="15" customHeight="1" hidden="1">
      <c r="A76" s="296">
        <v>2</v>
      </c>
      <c r="B76" s="661"/>
      <c r="C76" s="661"/>
      <c r="D76" s="661"/>
      <c r="E76" s="661"/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1"/>
      <c r="S76" s="661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G76" s="661"/>
      <c r="AH76" s="661"/>
      <c r="AI76" s="661"/>
      <c r="AJ76" s="661"/>
      <c r="AK76" s="661"/>
      <c r="AL76" s="661"/>
      <c r="AM76" s="661"/>
      <c r="AN76" s="661"/>
      <c r="AO76" s="661"/>
      <c r="AP76" s="661"/>
      <c r="AQ76" s="661"/>
      <c r="AR76" s="661"/>
      <c r="AS76" s="661"/>
      <c r="AT76" s="661"/>
      <c r="AU76" s="661"/>
      <c r="AV76" s="661"/>
      <c r="AW76" s="661"/>
      <c r="AX76" s="661"/>
      <c r="AY76" s="743"/>
      <c r="AZ76" s="744"/>
      <c r="BA76" s="744"/>
      <c r="BB76" s="744"/>
      <c r="BC76" s="744"/>
      <c r="BD76" s="744"/>
      <c r="BE76" s="745"/>
      <c r="BF76" s="289"/>
    </row>
    <row r="77" spans="1:67" s="287" customFormat="1" ht="15" customHeight="1" hidden="1">
      <c r="A77" s="296">
        <v>3</v>
      </c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5"/>
      <c r="AY77" s="675"/>
      <c r="AZ77" s="676"/>
      <c r="BA77" s="676"/>
      <c r="BB77" s="676"/>
      <c r="BC77" s="676"/>
      <c r="BD77" s="676"/>
      <c r="BE77" s="677"/>
      <c r="BF77" s="289"/>
      <c r="BI77" s="285"/>
      <c r="BJ77" s="285"/>
      <c r="BK77" s="285"/>
      <c r="BL77" s="285"/>
      <c r="BM77" s="285"/>
      <c r="BN77" s="285"/>
      <c r="BO77" s="285"/>
    </row>
    <row r="78" spans="1:67" s="287" customFormat="1" ht="15" customHeight="1" hidden="1">
      <c r="A78" s="296">
        <v>4</v>
      </c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  <c r="AA78" s="435"/>
      <c r="AB78" s="435"/>
      <c r="AC78" s="435"/>
      <c r="AD78" s="435"/>
      <c r="AE78" s="435"/>
      <c r="AF78" s="435"/>
      <c r="AG78" s="435"/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435"/>
      <c r="AX78" s="435"/>
      <c r="AY78" s="675"/>
      <c r="AZ78" s="676"/>
      <c r="BA78" s="676"/>
      <c r="BB78" s="676"/>
      <c r="BC78" s="676"/>
      <c r="BD78" s="676"/>
      <c r="BE78" s="677"/>
      <c r="BF78" s="289"/>
      <c r="BI78" s="285"/>
      <c r="BJ78" s="285"/>
      <c r="BK78" s="285"/>
      <c r="BL78" s="285"/>
      <c r="BM78" s="285"/>
      <c r="BN78" s="285"/>
      <c r="BO78" s="285"/>
    </row>
    <row r="79" spans="1:67" s="287" customFormat="1" ht="15" customHeight="1" hidden="1">
      <c r="A79" s="296">
        <v>5</v>
      </c>
      <c r="B79" s="658"/>
      <c r="C79" s="658"/>
      <c r="D79" s="658"/>
      <c r="E79" s="658"/>
      <c r="F79" s="658"/>
      <c r="G79" s="658"/>
      <c r="H79" s="658"/>
      <c r="I79" s="658"/>
      <c r="J79" s="658"/>
      <c r="K79" s="658"/>
      <c r="L79" s="658"/>
      <c r="M79" s="658"/>
      <c r="N79" s="658"/>
      <c r="O79" s="658"/>
      <c r="P79" s="658"/>
      <c r="Q79" s="658"/>
      <c r="R79" s="658"/>
      <c r="S79" s="658"/>
      <c r="T79" s="658"/>
      <c r="U79" s="658"/>
      <c r="V79" s="658"/>
      <c r="W79" s="516"/>
      <c r="X79" s="516"/>
      <c r="Y79" s="516"/>
      <c r="Z79" s="516"/>
      <c r="AA79" s="516"/>
      <c r="AB79" s="516"/>
      <c r="AC79" s="516"/>
      <c r="AD79" s="516"/>
      <c r="AE79" s="516"/>
      <c r="AF79" s="516"/>
      <c r="AG79" s="516"/>
      <c r="AH79" s="516"/>
      <c r="AI79" s="516"/>
      <c r="AJ79" s="516"/>
      <c r="AK79" s="435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  <c r="AW79" s="435"/>
      <c r="AX79" s="435"/>
      <c r="AY79" s="675"/>
      <c r="AZ79" s="676"/>
      <c r="BA79" s="676"/>
      <c r="BB79" s="676"/>
      <c r="BC79" s="676"/>
      <c r="BD79" s="676"/>
      <c r="BE79" s="677"/>
      <c r="BF79" s="289"/>
      <c r="BG79" s="285"/>
      <c r="BH79" s="285"/>
      <c r="BI79" s="285"/>
      <c r="BJ79" s="285"/>
      <c r="BK79" s="285"/>
      <c r="BL79" s="285"/>
      <c r="BM79" s="285"/>
      <c r="BN79" s="285"/>
      <c r="BO79" s="285"/>
    </row>
    <row r="80" spans="1:67" s="285" customFormat="1" ht="15" customHeight="1">
      <c r="A80" s="297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289"/>
      <c r="BI80" s="237"/>
      <c r="BJ80" s="237"/>
      <c r="BK80" s="237"/>
      <c r="BL80" s="237"/>
      <c r="BM80" s="237"/>
      <c r="BN80" s="237"/>
      <c r="BO80" s="237"/>
    </row>
    <row r="81" spans="1:67" s="285" customFormat="1" ht="15" customHeight="1" thickBot="1">
      <c r="A81" s="666" t="s">
        <v>266</v>
      </c>
      <c r="B81" s="666"/>
      <c r="C81" s="666"/>
      <c r="D81" s="666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666"/>
      <c r="T81" s="666"/>
      <c r="U81" s="268"/>
      <c r="V81" s="268"/>
      <c r="W81" s="268"/>
      <c r="X81" s="268"/>
      <c r="Y81" s="66"/>
      <c r="Z81" s="66"/>
      <c r="AA81" s="66"/>
      <c r="AB81" s="66"/>
      <c r="AC81" s="268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89"/>
      <c r="BI81" s="237"/>
      <c r="BJ81" s="237"/>
      <c r="BK81" s="237"/>
      <c r="BL81" s="237"/>
      <c r="BM81" s="237"/>
      <c r="BN81" s="237"/>
      <c r="BO81" s="237"/>
    </row>
    <row r="82" spans="1:67" s="285" customFormat="1" ht="15" customHeight="1" thickBot="1">
      <c r="A82" s="476" t="s">
        <v>259</v>
      </c>
      <c r="B82" s="453"/>
      <c r="C82" s="453"/>
      <c r="D82" s="453"/>
      <c r="E82" s="453"/>
      <c r="F82" s="453"/>
      <c r="G82" s="453"/>
      <c r="H82" s="454"/>
      <c r="I82" s="667">
        <f>B83</f>
        <v>0</v>
      </c>
      <c r="J82" s="668"/>
      <c r="K82" s="668"/>
      <c r="L82" s="668"/>
      <c r="M82" s="668"/>
      <c r="N82" s="668">
        <f>B84</f>
        <v>0</v>
      </c>
      <c r="O82" s="668"/>
      <c r="P82" s="668"/>
      <c r="Q82" s="668"/>
      <c r="R82" s="668"/>
      <c r="S82" s="668">
        <f>B85</f>
        <v>0</v>
      </c>
      <c r="T82" s="668"/>
      <c r="U82" s="668"/>
      <c r="V82" s="668"/>
      <c r="W82" s="668"/>
      <c r="X82" s="668">
        <f>$B$86</f>
        <v>0</v>
      </c>
      <c r="Y82" s="668"/>
      <c r="Z82" s="668"/>
      <c r="AA82" s="668"/>
      <c r="AB82" s="668"/>
      <c r="AC82" s="668">
        <f>$B$87</f>
        <v>0</v>
      </c>
      <c r="AD82" s="668"/>
      <c r="AE82" s="668"/>
      <c r="AF82" s="670"/>
      <c r="AG82" s="671"/>
      <c r="AH82" s="476" t="s">
        <v>126</v>
      </c>
      <c r="AI82" s="453"/>
      <c r="AJ82" s="453" t="s">
        <v>127</v>
      </c>
      <c r="AK82" s="453"/>
      <c r="AL82" s="453" t="s">
        <v>125</v>
      </c>
      <c r="AM82" s="454"/>
      <c r="AN82" s="483" t="s">
        <v>175</v>
      </c>
      <c r="AO82" s="484"/>
      <c r="AP82" s="485"/>
      <c r="AQ82" s="453" t="s">
        <v>171</v>
      </c>
      <c r="AR82" s="453"/>
      <c r="AS82" s="453" t="s">
        <v>157</v>
      </c>
      <c r="AT82" s="454"/>
      <c r="AU82" s="489" t="s">
        <v>128</v>
      </c>
      <c r="AV82" s="490"/>
      <c r="AW82" s="491"/>
      <c r="AX82" s="483" t="s">
        <v>158</v>
      </c>
      <c r="AY82" s="484"/>
      <c r="AZ82" s="484"/>
      <c r="BA82" s="485"/>
      <c r="BB82" s="489" t="s">
        <v>129</v>
      </c>
      <c r="BC82" s="490"/>
      <c r="BD82" s="491"/>
      <c r="BE82" s="237"/>
      <c r="BF82" s="289"/>
      <c r="BG82" s="237"/>
      <c r="BH82" s="237"/>
      <c r="BI82" s="237"/>
      <c r="BJ82" s="237"/>
      <c r="BK82" s="237"/>
      <c r="BL82" s="237"/>
      <c r="BM82" s="237"/>
      <c r="BN82" s="237"/>
      <c r="BO82" s="237"/>
    </row>
    <row r="83" spans="1:58" ht="15" customHeight="1">
      <c r="A83" s="269">
        <v>36</v>
      </c>
      <c r="B83" s="673"/>
      <c r="C83" s="673"/>
      <c r="D83" s="673"/>
      <c r="E83" s="673"/>
      <c r="F83" s="673"/>
      <c r="G83" s="673"/>
      <c r="H83" s="674"/>
      <c r="I83" s="241"/>
      <c r="J83" s="242"/>
      <c r="K83" s="242"/>
      <c r="L83" s="243"/>
      <c r="M83" s="244"/>
      <c r="N83" s="298"/>
      <c r="O83" s="85"/>
      <c r="P83" s="85"/>
      <c r="Q83" s="245"/>
      <c r="R83" s="87"/>
      <c r="S83" s="298"/>
      <c r="T83" s="85"/>
      <c r="U83" s="85"/>
      <c r="V83" s="245"/>
      <c r="W83" s="87"/>
      <c r="X83" s="298"/>
      <c r="Y83" s="85"/>
      <c r="Z83" s="85"/>
      <c r="AA83" s="245"/>
      <c r="AB83" s="87"/>
      <c r="AC83" s="298"/>
      <c r="AD83" s="85"/>
      <c r="AE83" s="85"/>
      <c r="AF83" s="245"/>
      <c r="AG83" s="86"/>
      <c r="AH83" s="672">
        <f>COUNTIF($I83:$AG83,"○")</f>
        <v>0</v>
      </c>
      <c r="AI83" s="463"/>
      <c r="AJ83" s="463">
        <f>COUNTIF($I83:$AG83,"△")</f>
        <v>0</v>
      </c>
      <c r="AK83" s="463"/>
      <c r="AL83" s="463">
        <f>COUNTIF($I83:$AG83,"●")</f>
        <v>0</v>
      </c>
      <c r="AM83" s="662"/>
      <c r="AN83" s="460">
        <f>AH83*3+AJ83</f>
        <v>0</v>
      </c>
      <c r="AO83" s="461"/>
      <c r="AP83" s="462"/>
      <c r="AQ83" s="463">
        <f>P83+U83+Z83+AE83</f>
        <v>0</v>
      </c>
      <c r="AR83" s="463"/>
      <c r="AS83" s="463">
        <f>R83+W83+AB83+AG83</f>
        <v>0</v>
      </c>
      <c r="AT83" s="662"/>
      <c r="AU83" s="663">
        <f>AQ83-AS83</f>
        <v>0</v>
      </c>
      <c r="AV83" s="664"/>
      <c r="AW83" s="665"/>
      <c r="AX83" s="232"/>
      <c r="AY83" s="233"/>
      <c r="AZ83" s="233"/>
      <c r="BA83" s="234"/>
      <c r="BB83" s="753"/>
      <c r="BC83" s="754"/>
      <c r="BD83" s="755"/>
      <c r="BF83" s="289"/>
    </row>
    <row r="84" spans="1:58" ht="15" customHeight="1">
      <c r="A84" s="247">
        <v>37</v>
      </c>
      <c r="B84" s="653"/>
      <c r="C84" s="653"/>
      <c r="D84" s="653"/>
      <c r="E84" s="653"/>
      <c r="F84" s="653"/>
      <c r="G84" s="653"/>
      <c r="H84" s="654"/>
      <c r="I84" s="254"/>
      <c r="J84" s="78"/>
      <c r="K84" s="78"/>
      <c r="L84" s="248"/>
      <c r="M84" s="82"/>
      <c r="N84" s="299"/>
      <c r="O84" s="250"/>
      <c r="P84" s="250"/>
      <c r="Q84" s="251"/>
      <c r="R84" s="252"/>
      <c r="S84" s="253"/>
      <c r="T84" s="78"/>
      <c r="U84" s="78"/>
      <c r="V84" s="248"/>
      <c r="W84" s="82"/>
      <c r="X84" s="253"/>
      <c r="Y84" s="78"/>
      <c r="Z84" s="78"/>
      <c r="AA84" s="248"/>
      <c r="AB84" s="82"/>
      <c r="AC84" s="253"/>
      <c r="AD84" s="78"/>
      <c r="AE84" s="78"/>
      <c r="AF84" s="248"/>
      <c r="AG84" s="84"/>
      <c r="AH84" s="474">
        <f>COUNTIF($I84:$AG84,"○")</f>
        <v>0</v>
      </c>
      <c r="AI84" s="442"/>
      <c r="AJ84" s="442">
        <f>COUNTIF($I84:$AG84,"△")</f>
        <v>0</v>
      </c>
      <c r="AK84" s="442"/>
      <c r="AL84" s="442">
        <f>COUNTIF($I84:$AG84,"●")</f>
        <v>0</v>
      </c>
      <c r="AM84" s="449"/>
      <c r="AN84" s="486">
        <f>AH84*3+AJ84</f>
        <v>0</v>
      </c>
      <c r="AO84" s="487"/>
      <c r="AP84" s="488"/>
      <c r="AQ84" s="442">
        <f>K84+U84+Z84+AE84</f>
        <v>0</v>
      </c>
      <c r="AR84" s="442"/>
      <c r="AS84" s="442">
        <f>M84+W84+AB84+AG84</f>
        <v>0</v>
      </c>
      <c r="AT84" s="449"/>
      <c r="AU84" s="450">
        <f>AQ84-AS84</f>
        <v>0</v>
      </c>
      <c r="AV84" s="451"/>
      <c r="AW84" s="452"/>
      <c r="AX84" s="300"/>
      <c r="AY84" s="301"/>
      <c r="AZ84" s="301"/>
      <c r="BA84" s="302"/>
      <c r="BB84" s="740"/>
      <c r="BC84" s="741"/>
      <c r="BD84" s="742"/>
      <c r="BF84" s="289"/>
    </row>
    <row r="85" spans="1:56" ht="15" customHeight="1">
      <c r="A85" s="247">
        <v>38</v>
      </c>
      <c r="B85" s="653"/>
      <c r="C85" s="653"/>
      <c r="D85" s="653"/>
      <c r="E85" s="653"/>
      <c r="F85" s="653"/>
      <c r="G85" s="653"/>
      <c r="H85" s="654"/>
      <c r="I85" s="254"/>
      <c r="J85" s="78"/>
      <c r="K85" s="78"/>
      <c r="L85" s="248"/>
      <c r="M85" s="82"/>
      <c r="N85" s="303"/>
      <c r="O85" s="78"/>
      <c r="P85" s="78"/>
      <c r="Q85" s="248"/>
      <c r="R85" s="82"/>
      <c r="S85" s="299"/>
      <c r="T85" s="250"/>
      <c r="U85" s="250"/>
      <c r="V85" s="251"/>
      <c r="W85" s="252"/>
      <c r="X85" s="253"/>
      <c r="Y85" s="78"/>
      <c r="Z85" s="78"/>
      <c r="AA85" s="248"/>
      <c r="AB85" s="82"/>
      <c r="AC85" s="253"/>
      <c r="AD85" s="78"/>
      <c r="AE85" s="78"/>
      <c r="AF85" s="248"/>
      <c r="AG85" s="84"/>
      <c r="AH85" s="474">
        <f>COUNTIF($I85:$AG85,"○")</f>
        <v>0</v>
      </c>
      <c r="AI85" s="442"/>
      <c r="AJ85" s="442">
        <f>COUNTIF($I85:$AG85,"△")</f>
        <v>0</v>
      </c>
      <c r="AK85" s="442"/>
      <c r="AL85" s="442">
        <f>COUNTIF($I85:$AG85,"●")</f>
        <v>0</v>
      </c>
      <c r="AM85" s="449"/>
      <c r="AN85" s="486">
        <f>AH85*3+AJ85</f>
        <v>0</v>
      </c>
      <c r="AO85" s="487"/>
      <c r="AP85" s="488"/>
      <c r="AQ85" s="442">
        <f>K85+P85+Z85+AE85</f>
        <v>0</v>
      </c>
      <c r="AR85" s="442"/>
      <c r="AS85" s="442">
        <f>M85+R85+AB85+AG85</f>
        <v>0</v>
      </c>
      <c r="AT85" s="449"/>
      <c r="AU85" s="450">
        <f>AQ85-AS85</f>
        <v>0</v>
      </c>
      <c r="AV85" s="451"/>
      <c r="AW85" s="452"/>
      <c r="AX85" s="300"/>
      <c r="AY85" s="301"/>
      <c r="AZ85" s="301"/>
      <c r="BA85" s="302"/>
      <c r="BB85" s="740"/>
      <c r="BC85" s="741"/>
      <c r="BD85" s="742"/>
    </row>
    <row r="86" spans="1:56" ht="15" customHeight="1">
      <c r="A86" s="247">
        <v>39</v>
      </c>
      <c r="B86" s="653"/>
      <c r="C86" s="653"/>
      <c r="D86" s="653"/>
      <c r="E86" s="653"/>
      <c r="F86" s="653"/>
      <c r="G86" s="653"/>
      <c r="H86" s="654"/>
      <c r="I86" s="254"/>
      <c r="J86" s="78"/>
      <c r="K86" s="78"/>
      <c r="L86" s="248"/>
      <c r="M86" s="82"/>
      <c r="N86" s="303"/>
      <c r="O86" s="78"/>
      <c r="P86" s="78"/>
      <c r="Q86" s="248"/>
      <c r="R86" s="82"/>
      <c r="S86" s="253"/>
      <c r="T86" s="78"/>
      <c r="U86" s="78"/>
      <c r="V86" s="248"/>
      <c r="W86" s="82"/>
      <c r="X86" s="304"/>
      <c r="Y86" s="304"/>
      <c r="Z86" s="304"/>
      <c r="AA86" s="304"/>
      <c r="AB86" s="304"/>
      <c r="AC86" s="305"/>
      <c r="AD86" s="153"/>
      <c r="AE86" s="153"/>
      <c r="AF86" s="306"/>
      <c r="AG86" s="154"/>
      <c r="AH86" s="474">
        <f>COUNTIF($I86:$AG86,"○")</f>
        <v>0</v>
      </c>
      <c r="AI86" s="442"/>
      <c r="AJ86" s="442">
        <f>COUNTIF($I86:$AG86,"△")</f>
        <v>0</v>
      </c>
      <c r="AK86" s="442"/>
      <c r="AL86" s="442">
        <f>COUNTIF($I86:$AG86,"●")</f>
        <v>0</v>
      </c>
      <c r="AM86" s="449"/>
      <c r="AN86" s="486">
        <f>AH86*3+AJ86</f>
        <v>0</v>
      </c>
      <c r="AO86" s="487"/>
      <c r="AP86" s="488"/>
      <c r="AQ86" s="442">
        <f>K86+P86+U86+AE86</f>
        <v>0</v>
      </c>
      <c r="AR86" s="442"/>
      <c r="AS86" s="442">
        <f>M86+R86+W86+AG86</f>
        <v>0</v>
      </c>
      <c r="AT86" s="449"/>
      <c r="AU86" s="450">
        <f>AQ86-AS86</f>
        <v>0</v>
      </c>
      <c r="AV86" s="451"/>
      <c r="AW86" s="452"/>
      <c r="AX86" s="307"/>
      <c r="AY86" s="308"/>
      <c r="AZ86" s="308"/>
      <c r="BA86" s="309"/>
      <c r="BB86" s="740"/>
      <c r="BC86" s="741"/>
      <c r="BD86" s="742"/>
    </row>
    <row r="87" spans="1:67" ht="15" customHeight="1" thickBot="1">
      <c r="A87" s="256">
        <v>40</v>
      </c>
      <c r="B87" s="659"/>
      <c r="C87" s="659"/>
      <c r="D87" s="659"/>
      <c r="E87" s="659"/>
      <c r="F87" s="659"/>
      <c r="G87" s="659"/>
      <c r="H87" s="660"/>
      <c r="I87" s="263"/>
      <c r="J87" s="79"/>
      <c r="K87" s="79"/>
      <c r="L87" s="257"/>
      <c r="M87" s="83"/>
      <c r="N87" s="310"/>
      <c r="O87" s="79"/>
      <c r="P87" s="79"/>
      <c r="Q87" s="257"/>
      <c r="R87" s="83"/>
      <c r="S87" s="258"/>
      <c r="T87" s="79"/>
      <c r="U87" s="79"/>
      <c r="V87" s="257"/>
      <c r="W87" s="83"/>
      <c r="X87" s="79"/>
      <c r="Y87" s="79"/>
      <c r="Z87" s="79"/>
      <c r="AA87" s="79"/>
      <c r="AB87" s="79"/>
      <c r="AC87" s="259"/>
      <c r="AD87" s="260"/>
      <c r="AE87" s="260"/>
      <c r="AF87" s="261"/>
      <c r="AG87" s="262"/>
      <c r="AH87" s="470">
        <f>COUNTIF($I87:$AG87,"○")</f>
        <v>0</v>
      </c>
      <c r="AI87" s="441"/>
      <c r="AJ87" s="441">
        <f>COUNTIF($I87:$AG87,"△")</f>
        <v>0</v>
      </c>
      <c r="AK87" s="441"/>
      <c r="AL87" s="441">
        <f>COUNTIF($I87:$AG87,"●")</f>
        <v>0</v>
      </c>
      <c r="AM87" s="471"/>
      <c r="AN87" s="438">
        <f>AH87*3+AJ87</f>
        <v>0</v>
      </c>
      <c r="AO87" s="439"/>
      <c r="AP87" s="440"/>
      <c r="AQ87" s="441">
        <f>K87+P87+U87+Z87</f>
        <v>0</v>
      </c>
      <c r="AR87" s="441"/>
      <c r="AS87" s="441">
        <f>M87+R87+W87+AB87</f>
        <v>0</v>
      </c>
      <c r="AT87" s="471"/>
      <c r="AU87" s="455">
        <f>AQ87-AS87</f>
        <v>0</v>
      </c>
      <c r="AV87" s="456"/>
      <c r="AW87" s="457"/>
      <c r="AX87" s="311"/>
      <c r="AY87" s="312"/>
      <c r="AZ87" s="312"/>
      <c r="BA87" s="313"/>
      <c r="BB87" s="732"/>
      <c r="BC87" s="733"/>
      <c r="BD87" s="734"/>
      <c r="BI87" s="285"/>
      <c r="BJ87" s="285"/>
      <c r="BK87" s="285"/>
      <c r="BL87" s="285"/>
      <c r="BM87" s="285"/>
      <c r="BN87" s="285"/>
      <c r="BO87" s="285"/>
    </row>
    <row r="88" spans="29:67" ht="18" customHeight="1">
      <c r="AC88" s="66"/>
      <c r="BI88" s="285"/>
      <c r="BJ88" s="285"/>
      <c r="BK88" s="285"/>
      <c r="BL88" s="285"/>
      <c r="BM88" s="285"/>
      <c r="BN88" s="285"/>
      <c r="BO88" s="285"/>
    </row>
    <row r="89" spans="1:60" ht="18" customHeigh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G89" s="285"/>
      <c r="BH89" s="285"/>
    </row>
    <row r="90" spans="1:67" s="285" customFormat="1" ht="21" customHeight="1" thickBot="1">
      <c r="A90" s="756" t="s">
        <v>184</v>
      </c>
      <c r="B90" s="756"/>
      <c r="C90" s="756"/>
      <c r="D90" s="756"/>
      <c r="E90" s="756"/>
      <c r="F90" s="756"/>
      <c r="G90" s="756"/>
      <c r="H90" s="756"/>
      <c r="I90" s="756"/>
      <c r="J90" s="756"/>
      <c r="K90" s="756"/>
      <c r="L90" s="756"/>
      <c r="M90" s="756"/>
      <c r="N90" s="756"/>
      <c r="O90" s="756"/>
      <c r="P90" s="756"/>
      <c r="Q90" s="315"/>
      <c r="R90" s="315"/>
      <c r="S90" s="315"/>
      <c r="T90" s="315"/>
      <c r="U90" s="315"/>
      <c r="V90" s="237"/>
      <c r="W90" s="237"/>
      <c r="X90" s="237"/>
      <c r="Y90" s="237"/>
      <c r="Z90" s="237"/>
      <c r="AA90" s="237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I90" s="237"/>
      <c r="BJ90" s="237"/>
      <c r="BK90" s="237"/>
      <c r="BL90" s="237"/>
      <c r="BM90" s="264"/>
      <c r="BN90" s="237"/>
      <c r="BO90" s="237"/>
    </row>
    <row r="91" spans="1:67" s="285" customFormat="1" ht="15.75" customHeight="1" thickBot="1">
      <c r="A91" s="774" t="s">
        <v>166</v>
      </c>
      <c r="B91" s="775"/>
      <c r="C91" s="775"/>
      <c r="D91" s="775"/>
      <c r="E91" s="775"/>
      <c r="F91" s="775"/>
      <c r="G91" s="775"/>
      <c r="H91" s="775"/>
      <c r="I91" s="775"/>
      <c r="J91" s="776"/>
      <c r="K91" s="777" t="s">
        <v>153</v>
      </c>
      <c r="L91" s="778"/>
      <c r="M91" s="778"/>
      <c r="N91" s="778"/>
      <c r="O91" s="778"/>
      <c r="P91" s="778"/>
      <c r="Q91" s="778"/>
      <c r="R91" s="778"/>
      <c r="S91" s="778"/>
      <c r="T91" s="778"/>
      <c r="U91" s="778"/>
      <c r="V91" s="778"/>
      <c r="W91" s="778"/>
      <c r="X91" s="778"/>
      <c r="Y91" s="778"/>
      <c r="Z91" s="778"/>
      <c r="AA91" s="778"/>
      <c r="AB91" s="778"/>
      <c r="AC91" s="778"/>
      <c r="AD91" s="778"/>
      <c r="AE91" s="778"/>
      <c r="AF91" s="778"/>
      <c r="AG91" s="778"/>
      <c r="AH91" s="778"/>
      <c r="AI91" s="778"/>
      <c r="AJ91" s="778"/>
      <c r="AK91" s="778"/>
      <c r="AL91" s="778"/>
      <c r="AM91" s="778"/>
      <c r="AN91" s="778"/>
      <c r="AO91" s="778"/>
      <c r="AP91" s="778"/>
      <c r="AQ91" s="778"/>
      <c r="AR91" s="778"/>
      <c r="AS91" s="778"/>
      <c r="AT91" s="778"/>
      <c r="AU91" s="778"/>
      <c r="AV91" s="778"/>
      <c r="AW91" s="778"/>
      <c r="AX91" s="778"/>
      <c r="AY91" s="778"/>
      <c r="AZ91" s="778"/>
      <c r="BA91" s="778"/>
      <c r="BB91" s="778"/>
      <c r="BC91" s="778"/>
      <c r="BD91" s="778"/>
      <c r="BE91" s="316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</row>
    <row r="92" spans="1:58" ht="15.75" customHeight="1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746" t="s">
        <v>211</v>
      </c>
      <c r="L92" s="746"/>
      <c r="M92" s="746"/>
      <c r="N92" s="746"/>
      <c r="O92" s="746"/>
      <c r="P92" s="746"/>
      <c r="Q92" s="746"/>
      <c r="R92" s="746"/>
      <c r="S92" s="746"/>
      <c r="T92" s="746"/>
      <c r="U92" s="746"/>
      <c r="V92" s="746"/>
      <c r="W92" s="746"/>
      <c r="X92" s="746"/>
      <c r="Y92" s="746"/>
      <c r="Z92" s="746"/>
      <c r="AA92" s="746"/>
      <c r="AB92" s="746"/>
      <c r="AC92" s="746"/>
      <c r="AD92" s="746"/>
      <c r="AE92" s="746"/>
      <c r="AF92" s="746"/>
      <c r="AG92" s="746"/>
      <c r="AH92" s="746"/>
      <c r="AI92" s="746"/>
      <c r="AJ92" s="746"/>
      <c r="AK92" s="746"/>
      <c r="AL92" s="746"/>
      <c r="AM92" s="746"/>
      <c r="AN92" s="746"/>
      <c r="AO92" s="746"/>
      <c r="AP92" s="746"/>
      <c r="AQ92" s="746"/>
      <c r="AR92" s="746"/>
      <c r="AS92" s="746"/>
      <c r="AT92" s="746"/>
      <c r="AU92" s="746"/>
      <c r="AV92" s="746"/>
      <c r="AW92" s="746"/>
      <c r="AX92" s="746"/>
      <c r="AY92" s="746"/>
      <c r="AZ92" s="746"/>
      <c r="BA92" s="746"/>
      <c r="BB92" s="746"/>
      <c r="BC92" s="746"/>
      <c r="BD92" s="746"/>
      <c r="BF92" s="318"/>
    </row>
    <row r="93" spans="1:58" ht="15.75" customHeight="1">
      <c r="A93" s="246"/>
      <c r="B93" s="246"/>
      <c r="C93" s="246"/>
      <c r="D93" s="246"/>
      <c r="E93" s="246"/>
      <c r="F93" s="246"/>
      <c r="G93" s="246"/>
      <c r="H93" s="246"/>
      <c r="I93" s="246"/>
      <c r="J93" s="655">
        <v>42350</v>
      </c>
      <c r="K93" s="656"/>
      <c r="L93" s="656"/>
      <c r="M93" s="656"/>
      <c r="N93" s="657"/>
      <c r="O93" s="655">
        <v>42357</v>
      </c>
      <c r="P93" s="656"/>
      <c r="Q93" s="656"/>
      <c r="R93" s="656"/>
      <c r="S93" s="657"/>
      <c r="T93" s="655">
        <v>42358</v>
      </c>
      <c r="U93" s="656"/>
      <c r="V93" s="656"/>
      <c r="W93" s="656"/>
      <c r="X93" s="656"/>
      <c r="Y93" s="655">
        <v>42378</v>
      </c>
      <c r="Z93" s="656"/>
      <c r="AA93" s="656"/>
      <c r="AB93" s="656"/>
      <c r="AC93" s="656"/>
      <c r="AD93" s="656"/>
      <c r="AE93" s="656"/>
      <c r="AF93" s="657"/>
      <c r="AG93" s="655">
        <v>42358</v>
      </c>
      <c r="AH93" s="656"/>
      <c r="AI93" s="656"/>
      <c r="AJ93" s="656"/>
      <c r="AK93" s="656"/>
      <c r="AL93" s="655">
        <v>42357</v>
      </c>
      <c r="AM93" s="656"/>
      <c r="AN93" s="656"/>
      <c r="AO93" s="656"/>
      <c r="AP93" s="657"/>
      <c r="AQ93" s="655">
        <v>42350</v>
      </c>
      <c r="AR93" s="656"/>
      <c r="AS93" s="656"/>
      <c r="AT93" s="656"/>
      <c r="AU93" s="657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318"/>
    </row>
    <row r="94" spans="1:57" ht="13.5" customHeight="1" thickBot="1">
      <c r="A94" s="651" t="s">
        <v>276</v>
      </c>
      <c r="B94" s="651"/>
      <c r="C94" s="651"/>
      <c r="D94" s="638" t="str">
        <f>INDEX(B5:B8,MATCH(1,AS5:AS8,0))</f>
        <v>四街道</v>
      </c>
      <c r="E94" s="639"/>
      <c r="F94" s="639"/>
      <c r="G94" s="639"/>
      <c r="H94" s="639"/>
      <c r="I94" s="640"/>
      <c r="J94" s="391"/>
      <c r="K94" s="392"/>
      <c r="L94" s="392"/>
      <c r="M94" s="392"/>
      <c r="N94" s="392"/>
      <c r="O94" s="320"/>
      <c r="P94" s="320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267"/>
      <c r="AB94" s="267"/>
      <c r="AC94" s="267"/>
      <c r="AD94" s="267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0"/>
      <c r="AP94" s="320"/>
      <c r="AQ94" s="319"/>
      <c r="AR94" s="319"/>
      <c r="AS94" s="319"/>
      <c r="AT94" s="319"/>
      <c r="AU94" s="319"/>
      <c r="AV94" s="623" t="str">
        <f>INDEX(B5:B8,MATCH(2,AS5:AS8,0))</f>
        <v>八街南</v>
      </c>
      <c r="AW94" s="624"/>
      <c r="AX94" s="624"/>
      <c r="AY94" s="624"/>
      <c r="AZ94" s="624"/>
      <c r="BA94" s="625"/>
      <c r="BB94" s="619" t="s">
        <v>279</v>
      </c>
      <c r="BC94" s="758"/>
      <c r="BD94" s="758"/>
      <c r="BE94" s="322"/>
    </row>
    <row r="95" spans="1:57" ht="13.5" customHeight="1" thickTop="1">
      <c r="A95" s="651"/>
      <c r="B95" s="651"/>
      <c r="C95" s="651"/>
      <c r="D95" s="641"/>
      <c r="E95" s="642"/>
      <c r="F95" s="642"/>
      <c r="G95" s="642"/>
      <c r="H95" s="642"/>
      <c r="I95" s="643"/>
      <c r="J95" s="336"/>
      <c r="K95" s="333"/>
      <c r="L95" s="333"/>
      <c r="M95" s="320"/>
      <c r="N95" s="320"/>
      <c r="O95" s="393"/>
      <c r="P95" s="178"/>
      <c r="Q95" s="327"/>
      <c r="R95" s="327"/>
      <c r="S95" s="327"/>
      <c r="T95" s="327"/>
      <c r="U95" s="327"/>
      <c r="V95" s="327"/>
      <c r="W95" s="327"/>
      <c r="X95" s="327"/>
      <c r="Y95" s="649"/>
      <c r="Z95" s="650"/>
      <c r="AA95" s="650"/>
      <c r="AB95" s="650"/>
      <c r="AC95" s="650"/>
      <c r="AD95" s="650"/>
      <c r="AE95" s="650"/>
      <c r="AF95" s="650"/>
      <c r="AG95" s="327"/>
      <c r="AH95" s="327"/>
      <c r="AI95" s="327"/>
      <c r="AJ95" s="327"/>
      <c r="AK95" s="327"/>
      <c r="AL95" s="327"/>
      <c r="AM95" s="328"/>
      <c r="AN95" s="328"/>
      <c r="AO95" s="178"/>
      <c r="AP95" s="185"/>
      <c r="AQ95" s="329"/>
      <c r="AR95" s="330"/>
      <c r="AS95" s="323"/>
      <c r="AT95" s="323"/>
      <c r="AU95" s="323"/>
      <c r="AV95" s="626"/>
      <c r="AW95" s="627"/>
      <c r="AX95" s="627"/>
      <c r="AY95" s="627"/>
      <c r="AZ95" s="627"/>
      <c r="BA95" s="628"/>
      <c r="BB95" s="621"/>
      <c r="BC95" s="620"/>
      <c r="BD95" s="620"/>
      <c r="BE95" s="322"/>
    </row>
    <row r="96" spans="1:57" ht="13.5" customHeight="1" thickBot="1">
      <c r="A96" s="332"/>
      <c r="B96" s="332"/>
      <c r="C96" s="332"/>
      <c r="D96" s="332"/>
      <c r="E96" s="332"/>
      <c r="F96" s="332"/>
      <c r="G96" s="332"/>
      <c r="H96" s="332"/>
      <c r="I96" s="332"/>
      <c r="J96" s="333"/>
      <c r="K96" s="333"/>
      <c r="L96" s="747"/>
      <c r="M96" s="748"/>
      <c r="N96" s="749"/>
      <c r="O96" s="394">
        <v>3</v>
      </c>
      <c r="P96" s="395"/>
      <c r="Q96" s="396"/>
      <c r="R96" s="396"/>
      <c r="S96" s="396"/>
      <c r="T96" s="335"/>
      <c r="U96" s="335"/>
      <c r="V96" s="327"/>
      <c r="W96" s="327"/>
      <c r="X96" s="327"/>
      <c r="Y96" s="650"/>
      <c r="Z96" s="650"/>
      <c r="AA96" s="650"/>
      <c r="AB96" s="650"/>
      <c r="AC96" s="650"/>
      <c r="AD96" s="650"/>
      <c r="AE96" s="650"/>
      <c r="AF96" s="650"/>
      <c r="AG96" s="327"/>
      <c r="AH96" s="327"/>
      <c r="AI96" s="327"/>
      <c r="AJ96" s="335"/>
      <c r="AK96" s="335"/>
      <c r="AL96" s="396"/>
      <c r="AM96" s="410"/>
      <c r="AN96" s="410"/>
      <c r="AO96" s="395"/>
      <c r="AP96" s="411">
        <v>1</v>
      </c>
      <c r="AQ96" s="764"/>
      <c r="AR96" s="637"/>
      <c r="AS96" s="637"/>
      <c r="AT96" s="336"/>
      <c r="AU96" s="336"/>
      <c r="AV96" s="332"/>
      <c r="AW96" s="332"/>
      <c r="AX96" s="332"/>
      <c r="AY96" s="332"/>
      <c r="AZ96" s="332"/>
      <c r="BA96" s="332"/>
      <c r="BB96" s="332"/>
      <c r="BC96" s="332"/>
      <c r="BD96" s="332"/>
      <c r="BE96" s="246"/>
    </row>
    <row r="97" spans="1:57" ht="13.5" customHeight="1" thickTop="1">
      <c r="A97" s="332"/>
      <c r="B97" s="332"/>
      <c r="C97" s="332"/>
      <c r="D97" s="332"/>
      <c r="E97" s="332"/>
      <c r="F97" s="332"/>
      <c r="G97" s="332"/>
      <c r="H97" s="332"/>
      <c r="I97" s="332"/>
      <c r="J97" s="337"/>
      <c r="K97" s="333"/>
      <c r="L97" s="748"/>
      <c r="M97" s="748"/>
      <c r="N97" s="749"/>
      <c r="O97" s="202">
        <v>0</v>
      </c>
      <c r="P97" s="178"/>
      <c r="Q97" s="327"/>
      <c r="R97" s="327"/>
      <c r="S97" s="429"/>
      <c r="T97" s="335"/>
      <c r="U97" s="335"/>
      <c r="V97" s="327"/>
      <c r="W97" s="327"/>
      <c r="X97" s="327"/>
      <c r="Y97" s="650"/>
      <c r="Z97" s="650"/>
      <c r="AA97" s="650"/>
      <c r="AB97" s="650"/>
      <c r="AC97" s="650"/>
      <c r="AD97" s="650"/>
      <c r="AE97" s="650"/>
      <c r="AF97" s="650"/>
      <c r="AG97" s="327"/>
      <c r="AH97" s="327"/>
      <c r="AI97" s="327"/>
      <c r="AJ97" s="335"/>
      <c r="AK97" s="335"/>
      <c r="AL97" s="1175"/>
      <c r="AM97" s="328"/>
      <c r="AN97" s="328"/>
      <c r="AO97" s="178"/>
      <c r="AP97" s="409">
        <v>6</v>
      </c>
      <c r="AQ97" s="765"/>
      <c r="AR97" s="765"/>
      <c r="AS97" s="765"/>
      <c r="AT97" s="339"/>
      <c r="AU97" s="339"/>
      <c r="AV97" s="332"/>
      <c r="AW97" s="332"/>
      <c r="AX97" s="332"/>
      <c r="AY97" s="332"/>
      <c r="AZ97" s="332"/>
      <c r="BA97" s="332"/>
      <c r="BB97" s="332"/>
      <c r="BC97" s="332"/>
      <c r="BD97" s="332"/>
      <c r="BE97" s="246"/>
    </row>
    <row r="98" spans="1:57" ht="13.5" customHeight="1" thickBot="1">
      <c r="A98" s="634" t="s">
        <v>245</v>
      </c>
      <c r="B98" s="635"/>
      <c r="C98" s="635"/>
      <c r="D98" s="623" t="str">
        <f>INDEX(B33:B36,MATCH(2,AS33:AS36,0))</f>
        <v>富里</v>
      </c>
      <c r="E98" s="629"/>
      <c r="F98" s="629"/>
      <c r="G98" s="629"/>
      <c r="H98" s="629"/>
      <c r="I98" s="630"/>
      <c r="J98" s="340"/>
      <c r="K98" s="341"/>
      <c r="L98" s="342"/>
      <c r="M98" s="342"/>
      <c r="N98" s="342"/>
      <c r="O98" s="177"/>
      <c r="P98" s="178"/>
      <c r="Q98" s="335"/>
      <c r="R98" s="335"/>
      <c r="S98" s="430"/>
      <c r="T98" s="327"/>
      <c r="U98" s="327"/>
      <c r="V98" s="327"/>
      <c r="W98" s="327"/>
      <c r="X98" s="327"/>
      <c r="Y98" s="650"/>
      <c r="Z98" s="650"/>
      <c r="AA98" s="650"/>
      <c r="AB98" s="650"/>
      <c r="AC98" s="650"/>
      <c r="AD98" s="650"/>
      <c r="AE98" s="650"/>
      <c r="AF98" s="650"/>
      <c r="AG98" s="327"/>
      <c r="AH98" s="327"/>
      <c r="AI98" s="327"/>
      <c r="AJ98" s="327"/>
      <c r="AK98" s="327"/>
      <c r="AL98" s="1176"/>
      <c r="AM98" s="328"/>
      <c r="AN98" s="328"/>
      <c r="AO98" s="178"/>
      <c r="AP98" s="408"/>
      <c r="AQ98" s="396"/>
      <c r="AR98" s="396"/>
      <c r="AS98" s="403"/>
      <c r="AT98" s="403"/>
      <c r="AU98" s="407"/>
      <c r="AV98" s="623" t="str">
        <f>INDEX(B33:B36,MATCH(1,AS33:AS36,0))</f>
        <v>吾妻</v>
      </c>
      <c r="AW98" s="624"/>
      <c r="AX98" s="624"/>
      <c r="AY98" s="624"/>
      <c r="AZ98" s="624"/>
      <c r="BA98" s="625"/>
      <c r="BB98" s="619" t="s">
        <v>247</v>
      </c>
      <c r="BC98" s="620"/>
      <c r="BD98" s="620"/>
      <c r="BE98" s="345"/>
    </row>
    <row r="99" spans="1:57" ht="13.5" customHeight="1" thickTop="1">
      <c r="A99" s="635"/>
      <c r="B99" s="635"/>
      <c r="C99" s="635"/>
      <c r="D99" s="631"/>
      <c r="E99" s="632"/>
      <c r="F99" s="632"/>
      <c r="G99" s="632"/>
      <c r="H99" s="632"/>
      <c r="I99" s="633"/>
      <c r="J99" s="327"/>
      <c r="K99" s="327"/>
      <c r="L99" s="346"/>
      <c r="M99" s="346"/>
      <c r="N99" s="346"/>
      <c r="O99" s="336"/>
      <c r="P99" s="336"/>
      <c r="Q99" s="336"/>
      <c r="R99" s="265"/>
      <c r="S99" s="265"/>
      <c r="T99" s="393"/>
      <c r="U99" s="178"/>
      <c r="V99" s="327"/>
      <c r="W99" s="327"/>
      <c r="X99" s="327"/>
      <c r="Y99" s="327"/>
      <c r="Z99" s="652"/>
      <c r="AA99" s="620"/>
      <c r="AB99" s="620"/>
      <c r="AC99" s="620"/>
      <c r="AD99" s="620"/>
      <c r="AE99" s="620"/>
      <c r="AF99" s="327"/>
      <c r="AG99" s="327"/>
      <c r="AH99" s="328"/>
      <c r="AI99" s="328"/>
      <c r="AJ99" s="178"/>
      <c r="AK99" s="178"/>
      <c r="AL99" s="1176"/>
      <c r="AM99" s="265"/>
      <c r="AN99" s="336"/>
      <c r="AO99" s="336"/>
      <c r="AP99" s="336"/>
      <c r="AQ99" s="327"/>
      <c r="AR99" s="327"/>
      <c r="AS99" s="327"/>
      <c r="AT99" s="327"/>
      <c r="AU99" s="327"/>
      <c r="AV99" s="626"/>
      <c r="AW99" s="627"/>
      <c r="AX99" s="627"/>
      <c r="AY99" s="627"/>
      <c r="AZ99" s="627"/>
      <c r="BA99" s="628"/>
      <c r="BB99" s="621"/>
      <c r="BC99" s="620"/>
      <c r="BD99" s="620"/>
      <c r="BE99" s="345"/>
    </row>
    <row r="100" spans="1:57" ht="13.5" customHeight="1" thickBot="1">
      <c r="A100" s="332"/>
      <c r="B100" s="332"/>
      <c r="C100" s="332"/>
      <c r="D100" s="332"/>
      <c r="E100" s="332"/>
      <c r="F100" s="332"/>
      <c r="G100" s="332"/>
      <c r="H100" s="332"/>
      <c r="I100" s="332"/>
      <c r="J100" s="327"/>
      <c r="K100" s="327"/>
      <c r="L100" s="327"/>
      <c r="M100" s="327"/>
      <c r="N100" s="327"/>
      <c r="O100" s="336"/>
      <c r="P100" s="750"/>
      <c r="Q100" s="750"/>
      <c r="R100" s="750"/>
      <c r="S100" s="750"/>
      <c r="T100" s="394">
        <v>3</v>
      </c>
      <c r="U100" s="395"/>
      <c r="V100" s="396"/>
      <c r="W100" s="431"/>
      <c r="X100" s="431"/>
      <c r="Y100" s="335"/>
      <c r="Z100" s="620"/>
      <c r="AA100" s="620"/>
      <c r="AB100" s="620"/>
      <c r="AC100" s="620"/>
      <c r="AD100" s="620"/>
      <c r="AE100" s="620"/>
      <c r="AF100" s="335"/>
      <c r="AG100" s="431"/>
      <c r="AH100" s="410"/>
      <c r="AI100" s="410"/>
      <c r="AJ100" s="395"/>
      <c r="AK100" s="1174">
        <v>0</v>
      </c>
      <c r="AL100" s="1177"/>
      <c r="AM100" s="1173"/>
      <c r="AN100" s="1173"/>
      <c r="AO100" s="1173"/>
      <c r="AP100" s="336"/>
      <c r="AQ100" s="327"/>
      <c r="AR100" s="327"/>
      <c r="AS100" s="327"/>
      <c r="AT100" s="327"/>
      <c r="AU100" s="327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246"/>
    </row>
    <row r="101" spans="1:57" ht="13.5" customHeight="1" thickTop="1">
      <c r="A101" s="332"/>
      <c r="B101" s="332"/>
      <c r="C101" s="332"/>
      <c r="D101" s="332"/>
      <c r="E101" s="332"/>
      <c r="F101" s="332"/>
      <c r="G101" s="332"/>
      <c r="H101" s="332"/>
      <c r="I101" s="332"/>
      <c r="J101" s="327"/>
      <c r="K101" s="327"/>
      <c r="L101" s="327"/>
      <c r="M101" s="327"/>
      <c r="N101" s="327"/>
      <c r="O101" s="337"/>
      <c r="P101" s="750"/>
      <c r="Q101" s="750"/>
      <c r="R101" s="750"/>
      <c r="S101" s="751"/>
      <c r="T101" s="202">
        <v>0</v>
      </c>
      <c r="U101" s="178"/>
      <c r="V101" s="327"/>
      <c r="W101" s="335"/>
      <c r="X101" s="335"/>
      <c r="Y101" s="1169"/>
      <c r="Z101" s="335"/>
      <c r="AA101" s="335"/>
      <c r="AB101" s="335"/>
      <c r="AC101" s="335"/>
      <c r="AD101" s="327"/>
      <c r="AE101" s="335"/>
      <c r="AF101" s="434"/>
      <c r="AG101" s="335"/>
      <c r="AH101" s="328"/>
      <c r="AI101" s="328"/>
      <c r="AJ101" s="178"/>
      <c r="AK101" s="1166">
        <v>1</v>
      </c>
      <c r="AL101" s="1172"/>
      <c r="AM101" s="1173"/>
      <c r="AN101" s="1173"/>
      <c r="AO101" s="1173"/>
      <c r="AP101" s="339"/>
      <c r="AQ101" s="327"/>
      <c r="AR101" s="327"/>
      <c r="AS101" s="327"/>
      <c r="AT101" s="327"/>
      <c r="AU101" s="327"/>
      <c r="AV101" s="332"/>
      <c r="AW101" s="332"/>
      <c r="AX101" s="332"/>
      <c r="AY101" s="332"/>
      <c r="AZ101" s="332"/>
      <c r="BA101" s="332"/>
      <c r="BB101" s="332"/>
      <c r="BC101" s="332"/>
      <c r="BD101" s="332"/>
      <c r="BE101" s="246"/>
    </row>
    <row r="102" spans="1:57" ht="13.5" customHeight="1" thickBot="1">
      <c r="A102" s="634" t="s">
        <v>246</v>
      </c>
      <c r="B102" s="635"/>
      <c r="C102" s="635"/>
      <c r="D102" s="623" t="str">
        <f>INDEX(B47:B50,MATCH(1,AS47:AS50,0))</f>
        <v>成田・成田付属</v>
      </c>
      <c r="E102" s="629"/>
      <c r="F102" s="629"/>
      <c r="G102" s="629"/>
      <c r="H102" s="629"/>
      <c r="I102" s="630"/>
      <c r="J102" s="397"/>
      <c r="K102" s="396"/>
      <c r="L102" s="396"/>
      <c r="M102" s="396"/>
      <c r="N102" s="396"/>
      <c r="O102" s="337"/>
      <c r="P102" s="337"/>
      <c r="Q102" s="337"/>
      <c r="R102" s="335"/>
      <c r="S102" s="327"/>
      <c r="T102" s="177"/>
      <c r="U102" s="178"/>
      <c r="V102" s="327"/>
      <c r="W102" s="327"/>
      <c r="X102" s="327"/>
      <c r="Y102" s="1170"/>
      <c r="Z102" s="327"/>
      <c r="AA102" s="327"/>
      <c r="AB102" s="327"/>
      <c r="AC102" s="327"/>
      <c r="AD102" s="327"/>
      <c r="AE102" s="327"/>
      <c r="AF102" s="430"/>
      <c r="AG102" s="327"/>
      <c r="AH102" s="328"/>
      <c r="AI102" s="328"/>
      <c r="AJ102" s="178"/>
      <c r="AK102" s="408"/>
      <c r="AL102" s="327"/>
      <c r="AM102" s="335"/>
      <c r="AN102" s="339"/>
      <c r="AO102" s="339"/>
      <c r="AP102" s="339"/>
      <c r="AQ102" s="334"/>
      <c r="AR102" s="334"/>
      <c r="AS102" s="334"/>
      <c r="AT102" s="334"/>
      <c r="AU102" s="348"/>
      <c r="AV102" s="623" t="str">
        <f>INDEX(B47:B50,MATCH(2,AS47:AS50,0))</f>
        <v>四西・千代田</v>
      </c>
      <c r="AW102" s="624"/>
      <c r="AX102" s="624"/>
      <c r="AY102" s="624"/>
      <c r="AZ102" s="624"/>
      <c r="BA102" s="625"/>
      <c r="BB102" s="619" t="s">
        <v>248</v>
      </c>
      <c r="BC102" s="620"/>
      <c r="BD102" s="620"/>
      <c r="BE102" s="322"/>
    </row>
    <row r="103" spans="1:57" ht="13.5" customHeight="1" thickTop="1">
      <c r="A103" s="635"/>
      <c r="B103" s="635"/>
      <c r="C103" s="635"/>
      <c r="D103" s="631"/>
      <c r="E103" s="632"/>
      <c r="F103" s="632"/>
      <c r="G103" s="632"/>
      <c r="H103" s="632"/>
      <c r="I103" s="633"/>
      <c r="J103" s="336"/>
      <c r="K103" s="333"/>
      <c r="L103" s="333"/>
      <c r="M103" s="320"/>
      <c r="N103" s="320"/>
      <c r="O103" s="393"/>
      <c r="P103" s="178"/>
      <c r="Q103" s="327"/>
      <c r="R103" s="327"/>
      <c r="S103" s="327"/>
      <c r="T103" s="331"/>
      <c r="U103" s="327"/>
      <c r="V103" s="327"/>
      <c r="W103" s="327"/>
      <c r="X103" s="327"/>
      <c r="Y103" s="1170"/>
      <c r="Z103" s="327"/>
      <c r="AA103" s="327"/>
      <c r="AB103" s="327"/>
      <c r="AC103" s="327"/>
      <c r="AD103" s="327"/>
      <c r="AE103" s="327"/>
      <c r="AF103" s="430"/>
      <c r="AG103" s="327"/>
      <c r="AH103" s="327"/>
      <c r="AI103" s="327"/>
      <c r="AJ103" s="327"/>
      <c r="AK103" s="430"/>
      <c r="AL103" s="327"/>
      <c r="AM103" s="327"/>
      <c r="AN103" s="327"/>
      <c r="AO103" s="178"/>
      <c r="AP103" s="185"/>
      <c r="AQ103" s="335"/>
      <c r="AR103" s="335"/>
      <c r="AS103" s="336"/>
      <c r="AT103" s="336"/>
      <c r="AU103" s="336"/>
      <c r="AV103" s="626"/>
      <c r="AW103" s="627"/>
      <c r="AX103" s="627"/>
      <c r="AY103" s="627"/>
      <c r="AZ103" s="627"/>
      <c r="BA103" s="628"/>
      <c r="BB103" s="621"/>
      <c r="BC103" s="620"/>
      <c r="BD103" s="620"/>
      <c r="BE103" s="322"/>
    </row>
    <row r="104" spans="1:57" ht="13.5" customHeight="1" thickBot="1">
      <c r="A104" s="332"/>
      <c r="B104" s="332"/>
      <c r="C104" s="332"/>
      <c r="D104" s="332"/>
      <c r="E104" s="332"/>
      <c r="F104" s="332"/>
      <c r="G104" s="332"/>
      <c r="H104" s="332"/>
      <c r="I104" s="332"/>
      <c r="J104" s="333"/>
      <c r="K104" s="333"/>
      <c r="L104" s="783" t="s">
        <v>312</v>
      </c>
      <c r="M104" s="784"/>
      <c r="N104" s="784"/>
      <c r="O104" s="394">
        <v>2</v>
      </c>
      <c r="P104" s="395"/>
      <c r="Q104" s="396"/>
      <c r="R104" s="396"/>
      <c r="S104" s="398"/>
      <c r="T104" s="349"/>
      <c r="U104" s="335"/>
      <c r="V104" s="327"/>
      <c r="W104" s="327"/>
      <c r="X104" s="327"/>
      <c r="Y104" s="1170"/>
      <c r="Z104" s="327"/>
      <c r="AA104" s="327"/>
      <c r="AB104" s="338"/>
      <c r="AC104" s="327"/>
      <c r="AD104" s="327"/>
      <c r="AE104" s="327"/>
      <c r="AF104" s="430"/>
      <c r="AG104" s="327"/>
      <c r="AH104" s="327"/>
      <c r="AI104" s="327"/>
      <c r="AJ104" s="335"/>
      <c r="AK104" s="434"/>
      <c r="AL104" s="396"/>
      <c r="AM104" s="396"/>
      <c r="AN104" s="396"/>
      <c r="AO104" s="395"/>
      <c r="AP104" s="411">
        <v>0</v>
      </c>
      <c r="AQ104" s="636"/>
      <c r="AR104" s="637"/>
      <c r="AS104" s="637"/>
      <c r="AT104" s="336"/>
      <c r="AU104" s="336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246"/>
    </row>
    <row r="105" spans="1:57" ht="13.5" customHeight="1" thickTop="1">
      <c r="A105" s="332"/>
      <c r="B105" s="332"/>
      <c r="C105" s="332"/>
      <c r="D105" s="332"/>
      <c r="E105" s="332"/>
      <c r="F105" s="332"/>
      <c r="G105" s="332"/>
      <c r="H105" s="332"/>
      <c r="I105" s="332"/>
      <c r="J105" s="339"/>
      <c r="K105" s="339"/>
      <c r="L105" s="784"/>
      <c r="M105" s="784"/>
      <c r="N105" s="785"/>
      <c r="O105" s="202">
        <v>1</v>
      </c>
      <c r="P105" s="178"/>
      <c r="Q105" s="327"/>
      <c r="R105" s="327"/>
      <c r="S105" s="327"/>
      <c r="T105" s="335"/>
      <c r="U105" s="335"/>
      <c r="V105" s="327"/>
      <c r="W105" s="327"/>
      <c r="X105" s="327"/>
      <c r="Y105" s="1170"/>
      <c r="Z105" s="327"/>
      <c r="AA105" s="327"/>
      <c r="AB105" s="338"/>
      <c r="AC105" s="327"/>
      <c r="AD105" s="327"/>
      <c r="AE105" s="327"/>
      <c r="AF105" s="430"/>
      <c r="AG105" s="327"/>
      <c r="AH105" s="327"/>
      <c r="AI105" s="327"/>
      <c r="AJ105" s="335"/>
      <c r="AK105" s="335"/>
      <c r="AL105" s="327"/>
      <c r="AM105" s="327"/>
      <c r="AN105" s="327"/>
      <c r="AO105" s="178"/>
      <c r="AP105" s="409">
        <v>4</v>
      </c>
      <c r="AQ105" s="765"/>
      <c r="AR105" s="765"/>
      <c r="AS105" s="765"/>
      <c r="AT105" s="339"/>
      <c r="AU105" s="339"/>
      <c r="AV105" s="332"/>
      <c r="AW105" s="332"/>
      <c r="AX105" s="332"/>
      <c r="AY105" s="332"/>
      <c r="AZ105" s="332"/>
      <c r="BA105" s="332"/>
      <c r="BB105" s="332"/>
      <c r="BC105" s="332"/>
      <c r="BD105" s="332"/>
      <c r="BE105" s="246"/>
    </row>
    <row r="106" spans="1:57" ht="13.5" customHeight="1" thickBot="1">
      <c r="A106" s="634" t="s">
        <v>278</v>
      </c>
      <c r="B106" s="635"/>
      <c r="C106" s="635"/>
      <c r="D106" s="623" t="str">
        <f>INDEX(B19:B22,MATCH(2,AS19:AS22,0))</f>
        <v>八街・富北</v>
      </c>
      <c r="E106" s="629"/>
      <c r="F106" s="629"/>
      <c r="G106" s="629"/>
      <c r="H106" s="629"/>
      <c r="I106" s="630"/>
      <c r="J106" s="343"/>
      <c r="K106" s="343"/>
      <c r="L106" s="343"/>
      <c r="M106" s="350"/>
      <c r="N106" s="348"/>
      <c r="O106" s="177"/>
      <c r="P106" s="178"/>
      <c r="Q106" s="335"/>
      <c r="R106" s="335"/>
      <c r="S106" s="327"/>
      <c r="T106" s="327"/>
      <c r="U106" s="327"/>
      <c r="V106" s="335"/>
      <c r="W106" s="335"/>
      <c r="X106" s="335"/>
      <c r="Y106" s="1170"/>
      <c r="Z106" s="327"/>
      <c r="AA106" s="327"/>
      <c r="AB106" s="338"/>
      <c r="AC106" s="327"/>
      <c r="AD106" s="327"/>
      <c r="AE106" s="327"/>
      <c r="AF106" s="430"/>
      <c r="AG106" s="335"/>
      <c r="AH106" s="335"/>
      <c r="AI106" s="335"/>
      <c r="AJ106" s="327"/>
      <c r="AK106" s="327"/>
      <c r="AL106" s="327"/>
      <c r="AM106" s="335"/>
      <c r="AN106" s="335"/>
      <c r="AO106" s="178"/>
      <c r="AP106" s="408"/>
      <c r="AQ106" s="396"/>
      <c r="AR106" s="396"/>
      <c r="AS106" s="403"/>
      <c r="AT106" s="403"/>
      <c r="AU106" s="407"/>
      <c r="AV106" s="638" t="str">
        <f>INDEX(B19:B22,MATCH(1,AS19:AS22,0))</f>
        <v>四街道旭</v>
      </c>
      <c r="AW106" s="644"/>
      <c r="AX106" s="644"/>
      <c r="AY106" s="644"/>
      <c r="AZ106" s="644"/>
      <c r="BA106" s="645"/>
      <c r="BB106" s="619" t="s">
        <v>249</v>
      </c>
      <c r="BC106" s="620"/>
      <c r="BD106" s="620"/>
      <c r="BE106" s="322"/>
    </row>
    <row r="107" spans="1:57" ht="13.5" customHeight="1" thickTop="1">
      <c r="A107" s="635"/>
      <c r="B107" s="635"/>
      <c r="C107" s="635"/>
      <c r="D107" s="631"/>
      <c r="E107" s="632"/>
      <c r="F107" s="632"/>
      <c r="G107" s="632"/>
      <c r="H107" s="632"/>
      <c r="I107" s="633"/>
      <c r="J107" s="327"/>
      <c r="K107" s="327"/>
      <c r="L107" s="327"/>
      <c r="M107" s="327"/>
      <c r="N107" s="327"/>
      <c r="O107" s="335"/>
      <c r="P107" s="335"/>
      <c r="Q107" s="327"/>
      <c r="R107" s="327"/>
      <c r="S107" s="327"/>
      <c r="T107" s="336"/>
      <c r="U107" s="351"/>
      <c r="V107" s="351"/>
      <c r="W107" s="335"/>
      <c r="X107" s="335"/>
      <c r="Y107" s="393"/>
      <c r="Z107" s="178"/>
      <c r="AA107" s="327"/>
      <c r="AB107" s="338"/>
      <c r="AC107" s="327"/>
      <c r="AD107" s="327"/>
      <c r="AE107" s="178"/>
      <c r="AF107" s="408"/>
      <c r="AG107" s="327"/>
      <c r="AH107" s="265"/>
      <c r="AI107" s="336"/>
      <c r="AJ107" s="351"/>
      <c r="AK107" s="351"/>
      <c r="AL107" s="327"/>
      <c r="AM107" s="335"/>
      <c r="AN107" s="335"/>
      <c r="AO107" s="335"/>
      <c r="AP107" s="335"/>
      <c r="AQ107" s="327"/>
      <c r="AR107" s="327"/>
      <c r="AS107" s="327"/>
      <c r="AT107" s="327"/>
      <c r="AU107" s="327"/>
      <c r="AV107" s="646"/>
      <c r="AW107" s="647"/>
      <c r="AX107" s="647"/>
      <c r="AY107" s="647"/>
      <c r="AZ107" s="647"/>
      <c r="BA107" s="648"/>
      <c r="BB107" s="621"/>
      <c r="BC107" s="620"/>
      <c r="BD107" s="620"/>
      <c r="BE107" s="322"/>
    </row>
    <row r="108" spans="1:57" ht="13.5" customHeight="1">
      <c r="A108" s="332"/>
      <c r="B108" s="332"/>
      <c r="C108" s="332"/>
      <c r="D108" s="332"/>
      <c r="E108" s="332"/>
      <c r="F108" s="332"/>
      <c r="G108" s="332"/>
      <c r="H108" s="332"/>
      <c r="I108" s="332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51"/>
      <c r="U108" s="779"/>
      <c r="V108" s="779"/>
      <c r="W108" s="779"/>
      <c r="X108" s="1168"/>
      <c r="Y108" s="1171">
        <v>2</v>
      </c>
      <c r="Z108" s="180"/>
      <c r="AA108" s="352"/>
      <c r="AB108" s="196"/>
      <c r="AC108" s="353"/>
      <c r="AD108" s="334"/>
      <c r="AE108" s="180"/>
      <c r="AF108" s="1167">
        <v>1</v>
      </c>
      <c r="AG108" s="782"/>
      <c r="AH108" s="782"/>
      <c r="AI108" s="782"/>
      <c r="AJ108" s="782"/>
      <c r="AK108" s="351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246"/>
    </row>
    <row r="109" spans="1:57" ht="13.5" customHeight="1">
      <c r="A109" s="332"/>
      <c r="B109" s="332"/>
      <c r="C109" s="332"/>
      <c r="D109" s="332"/>
      <c r="E109" s="332"/>
      <c r="F109" s="332"/>
      <c r="G109" s="332"/>
      <c r="H109" s="332"/>
      <c r="I109" s="332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37"/>
      <c r="U109" s="779"/>
      <c r="V109" s="779"/>
      <c r="W109" s="779"/>
      <c r="X109" s="780"/>
      <c r="Y109" s="198">
        <v>0</v>
      </c>
      <c r="Z109" s="176"/>
      <c r="AA109" s="761" t="s">
        <v>105</v>
      </c>
      <c r="AB109" s="761"/>
      <c r="AC109" s="761"/>
      <c r="AD109" s="761"/>
      <c r="AE109" s="176"/>
      <c r="AF109" s="197">
        <v>0</v>
      </c>
      <c r="AG109" s="781"/>
      <c r="AH109" s="782"/>
      <c r="AI109" s="782"/>
      <c r="AJ109" s="782"/>
      <c r="AK109" s="339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246"/>
    </row>
    <row r="110" spans="1:57" ht="13.5" customHeight="1" thickBot="1">
      <c r="A110" s="634" t="s">
        <v>250</v>
      </c>
      <c r="B110" s="635"/>
      <c r="C110" s="635"/>
      <c r="D110" s="638" t="str">
        <f>INDEX(B12:B15,MATCH(1,AS12:AS15,0))</f>
        <v>大山口</v>
      </c>
      <c r="E110" s="639"/>
      <c r="F110" s="639"/>
      <c r="G110" s="639"/>
      <c r="H110" s="639"/>
      <c r="I110" s="640"/>
      <c r="J110" s="397"/>
      <c r="K110" s="396"/>
      <c r="L110" s="396"/>
      <c r="M110" s="396"/>
      <c r="N110" s="396"/>
      <c r="O110" s="335"/>
      <c r="P110" s="335"/>
      <c r="Q110" s="327"/>
      <c r="R110" s="327"/>
      <c r="S110" s="327"/>
      <c r="T110" s="351"/>
      <c r="U110" s="351"/>
      <c r="V110" s="351"/>
      <c r="W110" s="354"/>
      <c r="X110" s="338"/>
      <c r="Y110" s="177"/>
      <c r="Z110" s="178"/>
      <c r="AA110" s="770" t="s">
        <v>238</v>
      </c>
      <c r="AB110" s="770"/>
      <c r="AC110" s="770"/>
      <c r="AD110" s="770"/>
      <c r="AE110" s="178"/>
      <c r="AF110" s="185"/>
      <c r="AG110" s="331"/>
      <c r="AH110" s="354"/>
      <c r="AI110" s="339"/>
      <c r="AJ110" s="339"/>
      <c r="AK110" s="339"/>
      <c r="AL110" s="327"/>
      <c r="AM110" s="327"/>
      <c r="AN110" s="327"/>
      <c r="AO110" s="335"/>
      <c r="AP110" s="335"/>
      <c r="AQ110" s="327"/>
      <c r="AR110" s="327"/>
      <c r="AS110" s="327"/>
      <c r="AT110" s="327"/>
      <c r="AU110" s="327"/>
      <c r="AV110" s="623" t="str">
        <f>INDEX(B12:B15,MATCH(2,AS12:AS15,0))</f>
        <v>井野</v>
      </c>
      <c r="AW110" s="624"/>
      <c r="AX110" s="624"/>
      <c r="AY110" s="624"/>
      <c r="AZ110" s="624"/>
      <c r="BA110" s="625"/>
      <c r="BB110" s="619" t="s">
        <v>254</v>
      </c>
      <c r="BC110" s="620"/>
      <c r="BD110" s="620"/>
      <c r="BE110" s="322"/>
    </row>
    <row r="111" spans="1:57" ht="13.5" customHeight="1" thickTop="1">
      <c r="A111" s="635"/>
      <c r="B111" s="635"/>
      <c r="C111" s="635"/>
      <c r="D111" s="641"/>
      <c r="E111" s="642"/>
      <c r="F111" s="642"/>
      <c r="G111" s="642"/>
      <c r="H111" s="642"/>
      <c r="I111" s="643"/>
      <c r="J111" s="336"/>
      <c r="K111" s="333"/>
      <c r="L111" s="401"/>
      <c r="M111" s="399"/>
      <c r="N111" s="400"/>
      <c r="O111" s="178"/>
      <c r="P111" s="178"/>
      <c r="Q111" s="327"/>
      <c r="R111" s="327"/>
      <c r="S111" s="327"/>
      <c r="T111" s="354"/>
      <c r="U111" s="354"/>
      <c r="V111" s="354"/>
      <c r="W111" s="354"/>
      <c r="X111" s="338"/>
      <c r="Y111" s="327"/>
      <c r="Z111" s="336"/>
      <c r="AA111" s="337"/>
      <c r="AB111" s="337"/>
      <c r="AC111" s="337"/>
      <c r="AD111" s="337"/>
      <c r="AE111" s="327"/>
      <c r="AF111" s="327"/>
      <c r="AG111" s="331"/>
      <c r="AH111" s="354"/>
      <c r="AI111" s="354"/>
      <c r="AJ111" s="354"/>
      <c r="AK111" s="354"/>
      <c r="AL111" s="327"/>
      <c r="AM111" s="327"/>
      <c r="AN111" s="327"/>
      <c r="AO111" s="178"/>
      <c r="AP111" s="185"/>
      <c r="AQ111" s="329"/>
      <c r="AR111" s="330"/>
      <c r="AS111" s="323"/>
      <c r="AT111" s="323"/>
      <c r="AU111" s="323"/>
      <c r="AV111" s="626"/>
      <c r="AW111" s="627"/>
      <c r="AX111" s="627"/>
      <c r="AY111" s="627"/>
      <c r="AZ111" s="627"/>
      <c r="BA111" s="628"/>
      <c r="BB111" s="621"/>
      <c r="BC111" s="620"/>
      <c r="BD111" s="620"/>
      <c r="BE111" s="322"/>
    </row>
    <row r="112" spans="1:57" ht="13.5" customHeight="1" thickBot="1">
      <c r="A112" s="332"/>
      <c r="B112" s="332"/>
      <c r="C112" s="332"/>
      <c r="D112" s="332"/>
      <c r="E112" s="332"/>
      <c r="F112" s="332"/>
      <c r="G112" s="332"/>
      <c r="H112" s="332"/>
      <c r="I112" s="332"/>
      <c r="J112" s="333"/>
      <c r="K112" s="333"/>
      <c r="L112" s="636"/>
      <c r="M112" s="637"/>
      <c r="N112" s="772"/>
      <c r="O112" s="394">
        <v>1</v>
      </c>
      <c r="P112" s="395"/>
      <c r="Q112" s="396"/>
      <c r="R112" s="396"/>
      <c r="S112" s="396"/>
      <c r="T112" s="265"/>
      <c r="U112" s="265"/>
      <c r="V112" s="265"/>
      <c r="W112" s="265"/>
      <c r="X112" s="338"/>
      <c r="Y112" s="327"/>
      <c r="Z112" s="336"/>
      <c r="AA112" s="337"/>
      <c r="AB112" s="337"/>
      <c r="AC112" s="337"/>
      <c r="AD112" s="337"/>
      <c r="AE112" s="265"/>
      <c r="AF112" s="327"/>
      <c r="AG112" s="331"/>
      <c r="AH112" s="327"/>
      <c r="AI112" s="327"/>
      <c r="AJ112" s="335"/>
      <c r="AK112" s="335"/>
      <c r="AL112" s="396"/>
      <c r="AM112" s="396"/>
      <c r="AN112" s="396"/>
      <c r="AO112" s="395"/>
      <c r="AP112" s="411">
        <v>0</v>
      </c>
      <c r="AQ112" s="636"/>
      <c r="AR112" s="637"/>
      <c r="AS112" s="637"/>
      <c r="AT112" s="336"/>
      <c r="AU112" s="336"/>
      <c r="AV112" s="332"/>
      <c r="AW112" s="332"/>
      <c r="AX112" s="332"/>
      <c r="AY112" s="332"/>
      <c r="AZ112" s="332"/>
      <c r="BA112" s="332"/>
      <c r="BB112" s="332"/>
      <c r="BC112" s="332"/>
      <c r="BD112" s="332"/>
      <c r="BE112" s="246"/>
    </row>
    <row r="113" spans="1:57" ht="13.5" customHeight="1" thickTop="1">
      <c r="A113" s="332"/>
      <c r="B113" s="332"/>
      <c r="C113" s="332"/>
      <c r="D113" s="332"/>
      <c r="E113" s="332"/>
      <c r="F113" s="332"/>
      <c r="G113" s="332"/>
      <c r="H113" s="332"/>
      <c r="I113" s="332"/>
      <c r="J113" s="337"/>
      <c r="K113" s="333"/>
      <c r="L113" s="765"/>
      <c r="M113" s="765"/>
      <c r="N113" s="773"/>
      <c r="O113" s="203">
        <v>0</v>
      </c>
      <c r="P113" s="178"/>
      <c r="Q113" s="327"/>
      <c r="R113" s="327"/>
      <c r="S113" s="429"/>
      <c r="T113" s="335"/>
      <c r="U113" s="335"/>
      <c r="V113" s="327"/>
      <c r="W113" s="327"/>
      <c r="X113" s="338"/>
      <c r="Y113" s="327"/>
      <c r="Z113" s="265"/>
      <c r="AA113" s="355"/>
      <c r="AB113" s="355"/>
      <c r="AC113" s="355"/>
      <c r="AD113" s="355"/>
      <c r="AE113" s="265"/>
      <c r="AF113" s="327"/>
      <c r="AG113" s="331"/>
      <c r="AH113" s="327"/>
      <c r="AI113" s="327"/>
      <c r="AJ113" s="335"/>
      <c r="AK113" s="335"/>
      <c r="AL113" s="331"/>
      <c r="AM113" s="328"/>
      <c r="AN113" s="328"/>
      <c r="AO113" s="178"/>
      <c r="AP113" s="409">
        <v>1</v>
      </c>
      <c r="AQ113" s="765"/>
      <c r="AR113" s="765"/>
      <c r="AS113" s="765"/>
      <c r="AT113" s="339"/>
      <c r="AU113" s="339"/>
      <c r="AV113" s="332"/>
      <c r="AW113" s="332"/>
      <c r="AX113" s="332"/>
      <c r="AY113" s="332"/>
      <c r="AZ113" s="332"/>
      <c r="BA113" s="332"/>
      <c r="BB113" s="332"/>
      <c r="BC113" s="332"/>
      <c r="BD113" s="332"/>
      <c r="BE113" s="246"/>
    </row>
    <row r="114" spans="1:57" ht="13.5" customHeight="1" thickBot="1">
      <c r="A114" s="634" t="s">
        <v>251</v>
      </c>
      <c r="B114" s="635"/>
      <c r="C114" s="635"/>
      <c r="D114" s="623" t="str">
        <f>INDEX(B40:B43,MATCH(2,AS40:AS43,0))</f>
        <v>公津の杜</v>
      </c>
      <c r="E114" s="629"/>
      <c r="F114" s="629"/>
      <c r="G114" s="629"/>
      <c r="H114" s="629"/>
      <c r="I114" s="630"/>
      <c r="J114" s="340"/>
      <c r="K114" s="341"/>
      <c r="L114" s="341"/>
      <c r="M114" s="350"/>
      <c r="N114" s="348"/>
      <c r="O114" s="178"/>
      <c r="P114" s="178"/>
      <c r="Q114" s="335"/>
      <c r="R114" s="335"/>
      <c r="S114" s="430"/>
      <c r="T114" s="327"/>
      <c r="U114" s="327"/>
      <c r="V114" s="327"/>
      <c r="W114" s="327"/>
      <c r="X114" s="338"/>
      <c r="Y114" s="327"/>
      <c r="Z114" s="265"/>
      <c r="AA114" s="355"/>
      <c r="AB114" s="355"/>
      <c r="AC114" s="355"/>
      <c r="AD114" s="355"/>
      <c r="AE114" s="265"/>
      <c r="AF114" s="327"/>
      <c r="AG114" s="331"/>
      <c r="AH114" s="327"/>
      <c r="AI114" s="327"/>
      <c r="AJ114" s="327"/>
      <c r="AK114" s="327"/>
      <c r="AL114" s="331"/>
      <c r="AM114" s="328"/>
      <c r="AN114" s="328"/>
      <c r="AO114" s="178"/>
      <c r="AP114" s="408"/>
      <c r="AQ114" s="396"/>
      <c r="AR114" s="396"/>
      <c r="AS114" s="403"/>
      <c r="AT114" s="403"/>
      <c r="AU114" s="407"/>
      <c r="AV114" s="623" t="str">
        <f>INDEX(B40:B43,MATCH(1,AS40:AS43,0))</f>
        <v>佐倉</v>
      </c>
      <c r="AW114" s="624"/>
      <c r="AX114" s="624"/>
      <c r="AY114" s="624"/>
      <c r="AZ114" s="624"/>
      <c r="BA114" s="625"/>
      <c r="BB114" s="619" t="s">
        <v>255</v>
      </c>
      <c r="BC114" s="620"/>
      <c r="BD114" s="620"/>
      <c r="BE114" s="322"/>
    </row>
    <row r="115" spans="1:57" ht="13.5" customHeight="1" thickTop="1">
      <c r="A115" s="635"/>
      <c r="B115" s="635"/>
      <c r="C115" s="635"/>
      <c r="D115" s="631"/>
      <c r="E115" s="632"/>
      <c r="F115" s="632"/>
      <c r="G115" s="632"/>
      <c r="H115" s="632"/>
      <c r="I115" s="633"/>
      <c r="J115" s="327"/>
      <c r="K115" s="327"/>
      <c r="L115" s="327"/>
      <c r="M115" s="327"/>
      <c r="N115" s="327"/>
      <c r="O115" s="336"/>
      <c r="P115" s="336"/>
      <c r="Q115" s="336"/>
      <c r="R115" s="335"/>
      <c r="S115" s="327"/>
      <c r="T115" s="393"/>
      <c r="U115" s="178"/>
      <c r="V115" s="327"/>
      <c r="W115" s="327"/>
      <c r="X115" s="338"/>
      <c r="Y115" s="327"/>
      <c r="Z115" s="327"/>
      <c r="AA115" s="356"/>
      <c r="AB115" s="355"/>
      <c r="AC115" s="355"/>
      <c r="AD115" s="357"/>
      <c r="AE115" s="327"/>
      <c r="AF115" s="327"/>
      <c r="AG115" s="331"/>
      <c r="AH115" s="327"/>
      <c r="AI115" s="327"/>
      <c r="AJ115" s="178"/>
      <c r="AK115" s="185"/>
      <c r="AL115" s="331"/>
      <c r="AM115" s="265"/>
      <c r="AN115" s="336"/>
      <c r="AO115" s="336"/>
      <c r="AP115" s="336"/>
      <c r="AQ115" s="327"/>
      <c r="AR115" s="327"/>
      <c r="AS115" s="327"/>
      <c r="AT115" s="327"/>
      <c r="AU115" s="327"/>
      <c r="AV115" s="626"/>
      <c r="AW115" s="627"/>
      <c r="AX115" s="627"/>
      <c r="AY115" s="627"/>
      <c r="AZ115" s="627"/>
      <c r="BA115" s="628"/>
      <c r="BB115" s="621"/>
      <c r="BC115" s="620"/>
      <c r="BD115" s="620"/>
      <c r="BE115" s="322"/>
    </row>
    <row r="116" spans="1:57" ht="13.5" customHeight="1" thickBot="1">
      <c r="A116" s="332"/>
      <c r="B116" s="332"/>
      <c r="C116" s="332"/>
      <c r="D116" s="332"/>
      <c r="E116" s="332"/>
      <c r="F116" s="332"/>
      <c r="G116" s="332"/>
      <c r="H116" s="332"/>
      <c r="I116" s="332"/>
      <c r="J116" s="327"/>
      <c r="K116" s="327"/>
      <c r="L116" s="327"/>
      <c r="M116" s="327"/>
      <c r="N116" s="327"/>
      <c r="O116" s="336"/>
      <c r="P116" s="636" t="s">
        <v>317</v>
      </c>
      <c r="Q116" s="636"/>
      <c r="R116" s="636"/>
      <c r="S116" s="636"/>
      <c r="T116" s="394">
        <v>0</v>
      </c>
      <c r="U116" s="395"/>
      <c r="V116" s="396"/>
      <c r="W116" s="431"/>
      <c r="X116" s="432"/>
      <c r="Y116" s="335"/>
      <c r="Z116" s="327"/>
      <c r="AA116" s="356"/>
      <c r="AB116" s="355"/>
      <c r="AC116" s="358"/>
      <c r="AD116" s="357"/>
      <c r="AE116" s="327"/>
      <c r="AF116" s="335"/>
      <c r="AG116" s="359"/>
      <c r="AH116" s="352"/>
      <c r="AI116" s="334"/>
      <c r="AJ116" s="180"/>
      <c r="AK116" s="196">
        <v>0</v>
      </c>
      <c r="AL116" s="764"/>
      <c r="AM116" s="636"/>
      <c r="AN116" s="636"/>
      <c r="AO116" s="636"/>
      <c r="AP116" s="336"/>
      <c r="AQ116" s="327"/>
      <c r="AR116" s="327"/>
      <c r="AS116" s="327"/>
      <c r="AT116" s="327"/>
      <c r="AU116" s="327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246"/>
    </row>
    <row r="117" spans="1:57" ht="13.5" customHeight="1" thickTop="1">
      <c r="A117" s="332"/>
      <c r="B117" s="332"/>
      <c r="C117" s="332"/>
      <c r="D117" s="332"/>
      <c r="E117" s="332"/>
      <c r="F117" s="332"/>
      <c r="G117" s="332"/>
      <c r="H117" s="332"/>
      <c r="I117" s="332"/>
      <c r="J117" s="327"/>
      <c r="K117" s="327"/>
      <c r="L117" s="327"/>
      <c r="M117" s="327"/>
      <c r="N117" s="327"/>
      <c r="O117" s="337"/>
      <c r="P117" s="636"/>
      <c r="Q117" s="636"/>
      <c r="R117" s="636"/>
      <c r="S117" s="786"/>
      <c r="T117" s="202">
        <v>0</v>
      </c>
      <c r="U117" s="178"/>
      <c r="V117" s="327"/>
      <c r="W117" s="335"/>
      <c r="X117" s="335"/>
      <c r="Y117" s="335"/>
      <c r="Z117" s="327"/>
      <c r="AA117" s="356"/>
      <c r="AB117" s="356"/>
      <c r="AC117" s="360"/>
      <c r="AD117" s="357"/>
      <c r="AE117" s="327"/>
      <c r="AF117" s="335"/>
      <c r="AG117" s="335"/>
      <c r="AH117" s="335"/>
      <c r="AI117" s="327"/>
      <c r="AJ117" s="176"/>
      <c r="AK117" s="433">
        <v>1</v>
      </c>
      <c r="AL117" s="636"/>
      <c r="AM117" s="636"/>
      <c r="AN117" s="636"/>
      <c r="AO117" s="636"/>
      <c r="AP117" s="339"/>
      <c r="AQ117" s="327"/>
      <c r="AR117" s="327"/>
      <c r="AS117" s="327"/>
      <c r="AT117" s="327"/>
      <c r="AU117" s="327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246"/>
    </row>
    <row r="118" spans="1:57" ht="13.5" customHeight="1" thickBot="1">
      <c r="A118" s="634" t="s">
        <v>253</v>
      </c>
      <c r="B118" s="635"/>
      <c r="C118" s="635"/>
      <c r="D118" s="623" t="str">
        <f>INDEX(B54:B58,MATCH(1,AS54:AS58,0))</f>
        <v>西志津</v>
      </c>
      <c r="E118" s="629"/>
      <c r="F118" s="629"/>
      <c r="G118" s="629"/>
      <c r="H118" s="629"/>
      <c r="I118" s="630"/>
      <c r="J118" s="327"/>
      <c r="K118" s="327"/>
      <c r="L118" s="327"/>
      <c r="M118" s="327"/>
      <c r="N118" s="327"/>
      <c r="O118" s="337"/>
      <c r="P118" s="337"/>
      <c r="Q118" s="337"/>
      <c r="R118" s="335"/>
      <c r="S118" s="327"/>
      <c r="T118" s="177"/>
      <c r="U118" s="178"/>
      <c r="V118" s="327"/>
      <c r="W118" s="335"/>
      <c r="X118" s="335"/>
      <c r="Y118" s="335"/>
      <c r="Z118" s="327"/>
      <c r="AA118" s="356"/>
      <c r="AB118" s="356"/>
      <c r="AC118" s="361"/>
      <c r="AD118" s="356"/>
      <c r="AE118" s="327"/>
      <c r="AF118" s="335"/>
      <c r="AG118" s="335"/>
      <c r="AH118" s="335"/>
      <c r="AI118" s="327"/>
      <c r="AJ118" s="178"/>
      <c r="AK118" s="408"/>
      <c r="AL118" s="327"/>
      <c r="AM118" s="335"/>
      <c r="AN118" s="339"/>
      <c r="AO118" s="339"/>
      <c r="AP118" s="339"/>
      <c r="AQ118" s="396"/>
      <c r="AR118" s="396"/>
      <c r="AS118" s="396"/>
      <c r="AT118" s="396"/>
      <c r="AU118" s="398"/>
      <c r="AV118" s="638" t="str">
        <f>INDEX(B54:B58,MATCH(2,AS54:AS58,0))</f>
        <v>南山</v>
      </c>
      <c r="AW118" s="644"/>
      <c r="AX118" s="644"/>
      <c r="AY118" s="644"/>
      <c r="AZ118" s="644"/>
      <c r="BA118" s="645"/>
      <c r="BB118" s="619" t="s">
        <v>256</v>
      </c>
      <c r="BC118" s="620"/>
      <c r="BD118" s="620"/>
      <c r="BE118" s="322"/>
    </row>
    <row r="119" spans="1:57" ht="13.5" customHeight="1" thickTop="1">
      <c r="A119" s="635"/>
      <c r="B119" s="635"/>
      <c r="C119" s="635"/>
      <c r="D119" s="631"/>
      <c r="E119" s="632"/>
      <c r="F119" s="632"/>
      <c r="G119" s="632"/>
      <c r="H119" s="632"/>
      <c r="I119" s="633"/>
      <c r="J119" s="323"/>
      <c r="K119" s="324"/>
      <c r="L119" s="324"/>
      <c r="M119" s="325"/>
      <c r="N119" s="326"/>
      <c r="O119" s="177"/>
      <c r="P119" s="178"/>
      <c r="Q119" s="327"/>
      <c r="R119" s="327"/>
      <c r="S119" s="327"/>
      <c r="T119" s="331"/>
      <c r="U119" s="327"/>
      <c r="V119" s="327"/>
      <c r="W119" s="335"/>
      <c r="X119" s="335"/>
      <c r="Y119" s="335"/>
      <c r="Z119" s="335"/>
      <c r="AA119" s="766" t="s">
        <v>183</v>
      </c>
      <c r="AB119" s="767"/>
      <c r="AC119" s="767"/>
      <c r="AD119" s="768"/>
      <c r="AE119" s="335"/>
      <c r="AF119" s="335"/>
      <c r="AG119" s="335"/>
      <c r="AH119" s="335"/>
      <c r="AI119" s="327"/>
      <c r="AJ119" s="327"/>
      <c r="AK119" s="430"/>
      <c r="AL119" s="327"/>
      <c r="AM119" s="327"/>
      <c r="AN119" s="327"/>
      <c r="AO119" s="178"/>
      <c r="AP119" s="408"/>
      <c r="AQ119" s="335"/>
      <c r="AR119" s="335"/>
      <c r="AS119" s="336"/>
      <c r="AT119" s="336"/>
      <c r="AU119" s="336"/>
      <c r="AV119" s="646"/>
      <c r="AW119" s="647"/>
      <c r="AX119" s="647"/>
      <c r="AY119" s="647"/>
      <c r="AZ119" s="647"/>
      <c r="BA119" s="648"/>
      <c r="BB119" s="621"/>
      <c r="BC119" s="620"/>
      <c r="BD119" s="620"/>
      <c r="BE119" s="322"/>
    </row>
    <row r="120" spans="1:57" ht="13.5" customHeight="1" thickBot="1">
      <c r="A120" s="332"/>
      <c r="B120" s="332"/>
      <c r="C120" s="332"/>
      <c r="D120" s="332"/>
      <c r="E120" s="332"/>
      <c r="F120" s="332"/>
      <c r="G120" s="332"/>
      <c r="H120" s="332"/>
      <c r="I120" s="332"/>
      <c r="J120" s="333"/>
      <c r="K120" s="333"/>
      <c r="L120" s="787" t="s">
        <v>313</v>
      </c>
      <c r="M120" s="788"/>
      <c r="N120" s="788"/>
      <c r="O120" s="406">
        <v>3</v>
      </c>
      <c r="P120" s="395"/>
      <c r="Q120" s="396"/>
      <c r="R120" s="396"/>
      <c r="S120" s="398"/>
      <c r="T120" s="349"/>
      <c r="U120" s="335"/>
      <c r="V120" s="327"/>
      <c r="W120" s="335"/>
      <c r="X120" s="335"/>
      <c r="Y120" s="335"/>
      <c r="Z120" s="335"/>
      <c r="AA120" s="769" t="s">
        <v>237</v>
      </c>
      <c r="AB120" s="770"/>
      <c r="AC120" s="770"/>
      <c r="AD120" s="771"/>
      <c r="AE120" s="335"/>
      <c r="AF120" s="335"/>
      <c r="AG120" s="335"/>
      <c r="AH120" s="335"/>
      <c r="AI120" s="327"/>
      <c r="AJ120" s="335"/>
      <c r="AK120" s="434"/>
      <c r="AL120" s="396"/>
      <c r="AM120" s="396"/>
      <c r="AN120" s="396"/>
      <c r="AO120" s="395"/>
      <c r="AP120" s="412">
        <v>1</v>
      </c>
      <c r="AQ120" s="636"/>
      <c r="AR120" s="637"/>
      <c r="AS120" s="637"/>
      <c r="AT120" s="336"/>
      <c r="AU120" s="336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246"/>
    </row>
    <row r="121" spans="1:57" ht="13.5" customHeight="1" thickTop="1">
      <c r="A121" s="332"/>
      <c r="B121" s="332"/>
      <c r="C121" s="332"/>
      <c r="D121" s="332"/>
      <c r="E121" s="332"/>
      <c r="F121" s="332"/>
      <c r="G121" s="332"/>
      <c r="H121" s="332"/>
      <c r="I121" s="332"/>
      <c r="J121" s="339"/>
      <c r="K121" s="339"/>
      <c r="L121" s="789" t="s">
        <v>314</v>
      </c>
      <c r="M121" s="789"/>
      <c r="N121" s="790"/>
      <c r="O121" s="203">
        <v>1</v>
      </c>
      <c r="P121" s="178"/>
      <c r="Q121" s="327"/>
      <c r="R121" s="327"/>
      <c r="S121" s="327"/>
      <c r="T121" s="335"/>
      <c r="U121" s="335"/>
      <c r="V121" s="327"/>
      <c r="W121" s="335"/>
      <c r="X121" s="335"/>
      <c r="Y121" s="335"/>
      <c r="Z121" s="265"/>
      <c r="AA121" s="362"/>
      <c r="AB121" s="337"/>
      <c r="AC121" s="337"/>
      <c r="AD121" s="363"/>
      <c r="AE121" s="265"/>
      <c r="AF121" s="335"/>
      <c r="AG121" s="335"/>
      <c r="AH121" s="335"/>
      <c r="AI121" s="327"/>
      <c r="AJ121" s="335"/>
      <c r="AK121" s="335"/>
      <c r="AL121" s="327"/>
      <c r="AM121" s="328"/>
      <c r="AN121" s="328"/>
      <c r="AO121" s="178"/>
      <c r="AP121" s="201">
        <v>0</v>
      </c>
      <c r="AQ121" s="765"/>
      <c r="AR121" s="765"/>
      <c r="AS121" s="765"/>
      <c r="AT121" s="339"/>
      <c r="AU121" s="339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246"/>
    </row>
    <row r="122" spans="1:57" ht="13.5" customHeight="1" thickBot="1">
      <c r="A122" s="634" t="s">
        <v>252</v>
      </c>
      <c r="B122" s="635"/>
      <c r="C122" s="635"/>
      <c r="D122" s="623" t="str">
        <f>INDEX(B26:B29,MATCH(2,AS26:AS29,0))</f>
        <v>桜台</v>
      </c>
      <c r="E122" s="629"/>
      <c r="F122" s="629"/>
      <c r="G122" s="629"/>
      <c r="H122" s="629"/>
      <c r="I122" s="630"/>
      <c r="J122" s="402"/>
      <c r="K122" s="403"/>
      <c r="L122" s="403"/>
      <c r="M122" s="404"/>
      <c r="N122" s="405"/>
      <c r="O122" s="178"/>
      <c r="P122" s="178"/>
      <c r="Q122" s="335"/>
      <c r="R122" s="335"/>
      <c r="S122" s="327"/>
      <c r="T122" s="327"/>
      <c r="U122" s="327"/>
      <c r="V122" s="335"/>
      <c r="W122" s="335"/>
      <c r="X122" s="335"/>
      <c r="Y122" s="335"/>
      <c r="Z122" s="620"/>
      <c r="AA122" s="620"/>
      <c r="AB122" s="335"/>
      <c r="AC122" s="335"/>
      <c r="AD122" s="620"/>
      <c r="AE122" s="620"/>
      <c r="AF122" s="335"/>
      <c r="AG122" s="335"/>
      <c r="AH122" s="335"/>
      <c r="AI122" s="335"/>
      <c r="AJ122" s="327"/>
      <c r="AK122" s="327"/>
      <c r="AL122" s="327"/>
      <c r="AM122" s="328"/>
      <c r="AN122" s="328"/>
      <c r="AO122" s="178"/>
      <c r="AP122" s="185"/>
      <c r="AQ122" s="347"/>
      <c r="AR122" s="334"/>
      <c r="AS122" s="343"/>
      <c r="AT122" s="343"/>
      <c r="AU122" s="344"/>
      <c r="AV122" s="623" t="str">
        <f>INDEX(B26:B29,MATCH(1,AS26:AS29,0))</f>
        <v>臼井南</v>
      </c>
      <c r="AW122" s="624"/>
      <c r="AX122" s="624"/>
      <c r="AY122" s="624"/>
      <c r="AZ122" s="624"/>
      <c r="BA122" s="625"/>
      <c r="BB122" s="619" t="s">
        <v>257</v>
      </c>
      <c r="BC122" s="620"/>
      <c r="BD122" s="620"/>
      <c r="BE122" s="322"/>
    </row>
    <row r="123" spans="1:57" ht="13.5" customHeight="1" thickTop="1">
      <c r="A123" s="635"/>
      <c r="B123" s="635"/>
      <c r="C123" s="635"/>
      <c r="D123" s="631"/>
      <c r="E123" s="632"/>
      <c r="F123" s="632"/>
      <c r="G123" s="632"/>
      <c r="H123" s="632"/>
      <c r="I123" s="633"/>
      <c r="J123" s="332"/>
      <c r="K123" s="332"/>
      <c r="L123" s="332"/>
      <c r="M123" s="332"/>
      <c r="N123" s="332"/>
      <c r="O123" s="335"/>
      <c r="P123" s="335"/>
      <c r="Q123" s="327"/>
      <c r="R123" s="327"/>
      <c r="S123" s="327"/>
      <c r="T123" s="327"/>
      <c r="U123" s="327"/>
      <c r="V123" s="335"/>
      <c r="W123" s="327"/>
      <c r="X123" s="327"/>
      <c r="Y123" s="327"/>
      <c r="Z123" s="620"/>
      <c r="AA123" s="620"/>
      <c r="AB123" s="327"/>
      <c r="AC123" s="327"/>
      <c r="AD123" s="620"/>
      <c r="AE123" s="620"/>
      <c r="AF123" s="327"/>
      <c r="AG123" s="327"/>
      <c r="AH123" s="327"/>
      <c r="AI123" s="335"/>
      <c r="AJ123" s="327"/>
      <c r="AK123" s="327"/>
      <c r="AL123" s="327"/>
      <c r="AM123" s="335"/>
      <c r="AN123" s="335"/>
      <c r="AO123" s="335"/>
      <c r="AP123" s="335"/>
      <c r="AQ123" s="332"/>
      <c r="AR123" s="332"/>
      <c r="AS123" s="332"/>
      <c r="AT123" s="332"/>
      <c r="AU123" s="332"/>
      <c r="AV123" s="626"/>
      <c r="AW123" s="627"/>
      <c r="AX123" s="627"/>
      <c r="AY123" s="627"/>
      <c r="AZ123" s="627"/>
      <c r="BA123" s="628"/>
      <c r="BB123" s="621"/>
      <c r="BC123" s="620"/>
      <c r="BD123" s="620"/>
      <c r="BE123" s="322"/>
    </row>
    <row r="124" spans="1:57" ht="21" customHeight="1">
      <c r="A124" s="364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5"/>
      <c r="M124" s="365"/>
      <c r="N124" s="365"/>
      <c r="O124" s="365"/>
      <c r="P124" s="365"/>
      <c r="Q124" s="365"/>
      <c r="R124" s="364"/>
      <c r="S124" s="365"/>
      <c r="T124" s="365"/>
      <c r="U124" s="365"/>
      <c r="V124" s="365"/>
      <c r="W124" s="365"/>
      <c r="X124" s="365"/>
      <c r="Y124" s="364"/>
      <c r="Z124" s="620"/>
      <c r="AA124" s="620"/>
      <c r="AB124" s="364"/>
      <c r="AC124" s="364"/>
      <c r="AD124" s="620"/>
      <c r="AE124" s="620"/>
      <c r="AF124" s="365"/>
      <c r="AG124" s="365"/>
      <c r="AH124" s="365"/>
      <c r="AI124" s="365"/>
      <c r="AJ124" s="365"/>
      <c r="AK124" s="365"/>
      <c r="AL124" s="365"/>
      <c r="AM124" s="364"/>
      <c r="AN124" s="364"/>
      <c r="AO124" s="364"/>
      <c r="AP124" s="365"/>
      <c r="AQ124" s="365"/>
      <c r="AR124" s="365"/>
      <c r="AS124" s="365"/>
      <c r="AT124" s="364"/>
      <c r="AU124" s="365"/>
      <c r="AV124" s="365"/>
      <c r="AW124" s="365"/>
      <c r="AX124" s="365"/>
      <c r="AY124" s="365"/>
      <c r="AZ124" s="365"/>
      <c r="BA124" s="364"/>
      <c r="BB124" s="364"/>
      <c r="BC124" s="364"/>
      <c r="BD124" s="364"/>
      <c r="BE124" s="246"/>
    </row>
    <row r="125" spans="1:57" ht="21" customHeight="1" thickBot="1">
      <c r="A125" s="622" t="s">
        <v>242</v>
      </c>
      <c r="B125" s="622"/>
      <c r="C125" s="622"/>
      <c r="D125" s="622"/>
      <c r="E125" s="622"/>
      <c r="F125" s="622"/>
      <c r="G125" s="622"/>
      <c r="H125" s="365"/>
      <c r="I125" s="354"/>
      <c r="J125" s="366"/>
      <c r="K125" s="267"/>
      <c r="L125" s="267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4"/>
      <c r="AD125" s="364"/>
      <c r="AE125" s="366"/>
      <c r="AF125" s="366"/>
      <c r="AG125" s="366"/>
      <c r="AH125" s="366"/>
      <c r="AI125" s="366"/>
      <c r="AJ125" s="366"/>
      <c r="AK125" s="366"/>
      <c r="AL125" s="366"/>
      <c r="AM125" s="366"/>
      <c r="AN125" s="366"/>
      <c r="AO125" s="366"/>
      <c r="AP125" s="366"/>
      <c r="AQ125" s="366"/>
      <c r="AR125" s="366"/>
      <c r="AS125" s="366"/>
      <c r="AT125" s="366"/>
      <c r="AU125" s="366"/>
      <c r="AV125" s="366"/>
      <c r="AW125" s="366"/>
      <c r="AX125" s="366"/>
      <c r="AY125" s="366"/>
      <c r="AZ125" s="366"/>
      <c r="BA125" s="366"/>
      <c r="BB125" s="366"/>
      <c r="BC125" s="364"/>
      <c r="BD125" s="364"/>
      <c r="BE125" s="246"/>
    </row>
    <row r="126" spans="1:57" ht="21" customHeight="1" thickBot="1">
      <c r="A126" s="610">
        <f>Y93</f>
        <v>42378</v>
      </c>
      <c r="B126" s="610"/>
      <c r="C126" s="610"/>
      <c r="D126" s="610"/>
      <c r="E126" s="610"/>
      <c r="F126" s="610"/>
      <c r="G126" s="610"/>
      <c r="H126" s="369"/>
      <c r="I126" s="369"/>
      <c r="J126" s="370"/>
      <c r="K126" s="370"/>
      <c r="L126" s="370"/>
      <c r="M126" s="370"/>
      <c r="N126" s="367"/>
      <c r="O126" s="371"/>
      <c r="P126" s="372"/>
      <c r="Q126" s="372"/>
      <c r="R126" s="372"/>
      <c r="S126" s="373"/>
      <c r="T126" s="354"/>
      <c r="U126" s="374"/>
      <c r="V126" s="354"/>
      <c r="W126" s="354"/>
      <c r="X126" s="354"/>
      <c r="Y126" s="371"/>
      <c r="Z126" s="371"/>
      <c r="AA126" s="371"/>
      <c r="AB126" s="371"/>
      <c r="AC126" s="372"/>
      <c r="AD126" s="372"/>
      <c r="AE126" s="372"/>
      <c r="AF126" s="373"/>
      <c r="AG126" s="354"/>
      <c r="AH126" s="374"/>
      <c r="AI126" s="354"/>
      <c r="AJ126" s="354"/>
      <c r="AK126" s="354"/>
      <c r="AL126" s="371"/>
      <c r="AM126" s="371"/>
      <c r="AN126" s="371"/>
      <c r="AO126" s="371"/>
      <c r="AP126" s="372"/>
      <c r="AQ126" s="372"/>
      <c r="AR126" s="372"/>
      <c r="AS126" s="373"/>
      <c r="AT126" s="354"/>
      <c r="AU126" s="368"/>
      <c r="AV126" s="368"/>
      <c r="AW126" s="368"/>
      <c r="AX126" s="368"/>
      <c r="AY126" s="368"/>
      <c r="AZ126" s="368"/>
      <c r="BA126" s="368"/>
      <c r="BB126" s="368"/>
      <c r="BC126" s="368"/>
      <c r="BD126" s="368"/>
      <c r="BE126" s="286"/>
    </row>
    <row r="127" spans="1:57" ht="21" customHeight="1">
      <c r="A127" s="562" t="s">
        <v>183</v>
      </c>
      <c r="B127" s="563"/>
      <c r="C127" s="606" t="s">
        <v>275</v>
      </c>
      <c r="D127" s="606"/>
      <c r="E127" s="606"/>
      <c r="F127" s="606"/>
      <c r="G127" s="607"/>
      <c r="H127" s="608"/>
      <c r="I127" s="609"/>
      <c r="J127" s="609"/>
      <c r="K127" s="609"/>
      <c r="L127" s="609"/>
      <c r="M127" s="609"/>
      <c r="N127" s="609"/>
      <c r="O127" s="376" t="s">
        <v>103</v>
      </c>
      <c r="P127" s="594" t="s">
        <v>78</v>
      </c>
      <c r="Q127" s="594"/>
      <c r="R127" s="594"/>
      <c r="S127" s="594"/>
      <c r="T127" s="377" t="s">
        <v>104</v>
      </c>
      <c r="U127" s="615"/>
      <c r="V127" s="617"/>
      <c r="W127" s="618"/>
      <c r="X127" s="609"/>
      <c r="Y127" s="609"/>
      <c r="Z127" s="609"/>
      <c r="AA127" s="609"/>
      <c r="AB127" s="376" t="s">
        <v>103</v>
      </c>
      <c r="AC127" s="594" t="s">
        <v>78</v>
      </c>
      <c r="AD127" s="594"/>
      <c r="AE127" s="594"/>
      <c r="AF127" s="594"/>
      <c r="AG127" s="377" t="s">
        <v>104</v>
      </c>
      <c r="AH127" s="615"/>
      <c r="AI127" s="616"/>
      <c r="AJ127" s="618"/>
      <c r="AK127" s="609"/>
      <c r="AL127" s="609"/>
      <c r="AM127" s="609"/>
      <c r="AN127" s="609"/>
      <c r="AO127" s="376" t="s">
        <v>103</v>
      </c>
      <c r="AP127" s="594" t="s">
        <v>78</v>
      </c>
      <c r="AQ127" s="594"/>
      <c r="AR127" s="594"/>
      <c r="AS127" s="594"/>
      <c r="AT127" s="375" t="s">
        <v>104</v>
      </c>
      <c r="AU127" s="529" t="s">
        <v>282</v>
      </c>
      <c r="AV127" s="530"/>
      <c r="AW127" s="530"/>
      <c r="AX127" s="530"/>
      <c r="AY127" s="530"/>
      <c r="AZ127" s="530"/>
      <c r="BA127" s="530"/>
      <c r="BB127" s="530"/>
      <c r="BC127" s="531"/>
      <c r="BD127" s="368"/>
      <c r="BE127" s="286"/>
    </row>
    <row r="128" spans="1:57" ht="21" customHeight="1" thickBot="1">
      <c r="A128" s="577" t="s">
        <v>105</v>
      </c>
      <c r="B128" s="578"/>
      <c r="C128" s="579" t="s">
        <v>118</v>
      </c>
      <c r="D128" s="579"/>
      <c r="E128" s="579"/>
      <c r="F128" s="579"/>
      <c r="G128" s="580"/>
      <c r="H128" s="602"/>
      <c r="I128" s="600"/>
      <c r="J128" s="600"/>
      <c r="K128" s="600"/>
      <c r="L128" s="600"/>
      <c r="M128" s="600"/>
      <c r="N128" s="600"/>
      <c r="O128" s="379" t="s">
        <v>103</v>
      </c>
      <c r="P128" s="598" t="s">
        <v>78</v>
      </c>
      <c r="Q128" s="598"/>
      <c r="R128" s="598"/>
      <c r="S128" s="598"/>
      <c r="T128" s="380" t="s">
        <v>104</v>
      </c>
      <c r="U128" s="612"/>
      <c r="V128" s="613"/>
      <c r="W128" s="599"/>
      <c r="X128" s="600"/>
      <c r="Y128" s="600"/>
      <c r="Z128" s="600"/>
      <c r="AA128" s="600"/>
      <c r="AB128" s="379" t="s">
        <v>103</v>
      </c>
      <c r="AC128" s="598" t="s">
        <v>78</v>
      </c>
      <c r="AD128" s="598"/>
      <c r="AE128" s="598"/>
      <c r="AF128" s="598"/>
      <c r="AG128" s="380" t="s">
        <v>104</v>
      </c>
      <c r="AH128" s="602"/>
      <c r="AI128" s="614"/>
      <c r="AJ128" s="599"/>
      <c r="AK128" s="600"/>
      <c r="AL128" s="600"/>
      <c r="AM128" s="600"/>
      <c r="AN128" s="600"/>
      <c r="AO128" s="379" t="s">
        <v>103</v>
      </c>
      <c r="AP128" s="598" t="s">
        <v>78</v>
      </c>
      <c r="AQ128" s="598"/>
      <c r="AR128" s="598"/>
      <c r="AS128" s="598"/>
      <c r="AT128" s="378" t="s">
        <v>104</v>
      </c>
      <c r="AU128" s="532"/>
      <c r="AV128" s="533"/>
      <c r="AW128" s="533"/>
      <c r="AX128" s="533"/>
      <c r="AY128" s="533"/>
      <c r="AZ128" s="533"/>
      <c r="BA128" s="533"/>
      <c r="BB128" s="533"/>
      <c r="BC128" s="534"/>
      <c r="BD128" s="368"/>
      <c r="BE128" s="286"/>
    </row>
    <row r="129" spans="1:57" ht="21" customHeight="1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  <c r="AM129" s="246"/>
      <c r="AN129" s="246"/>
      <c r="AO129" s="246"/>
      <c r="AP129" s="246"/>
      <c r="AQ129" s="246"/>
      <c r="AR129" s="246"/>
      <c r="AS129" s="246"/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246"/>
      <c r="BD129" s="246"/>
      <c r="BE129" s="246"/>
    </row>
    <row r="130" spans="1:57" ht="21" customHeight="1" thickBot="1">
      <c r="A130" s="576" t="s">
        <v>79</v>
      </c>
      <c r="B130" s="576"/>
      <c r="C130" s="576"/>
      <c r="D130" s="576"/>
      <c r="E130" s="576"/>
      <c r="F130" s="576"/>
      <c r="G130" s="576"/>
      <c r="H130" s="576"/>
      <c r="I130" s="576"/>
      <c r="J130" s="601" t="s">
        <v>316</v>
      </c>
      <c r="K130" s="601"/>
      <c r="L130" s="601"/>
      <c r="M130" s="601"/>
      <c r="N130" s="601"/>
      <c r="O130" s="601"/>
      <c r="P130" s="601"/>
      <c r="Q130" s="601"/>
      <c r="R130" s="601"/>
      <c r="S130" s="601"/>
      <c r="T130" s="601"/>
      <c r="U130" s="601"/>
      <c r="V130" s="413"/>
      <c r="W130" s="588" t="s">
        <v>140</v>
      </c>
      <c r="X130" s="589"/>
      <c r="Y130" s="589"/>
      <c r="Z130" s="589"/>
      <c r="AA130" s="589"/>
      <c r="AB130" s="611"/>
      <c r="AC130" s="414"/>
      <c r="AD130" s="414"/>
      <c r="AE130" s="414"/>
      <c r="AF130" s="414"/>
      <c r="AG130" s="414"/>
      <c r="AH130" s="414"/>
      <c r="AI130" s="414"/>
      <c r="AJ130" s="414"/>
      <c r="AK130" s="414"/>
      <c r="AL130" s="414"/>
      <c r="AM130" s="414"/>
      <c r="AN130" s="414"/>
      <c r="AO130" s="414"/>
      <c r="AP130" s="414"/>
      <c r="AQ130" s="414"/>
      <c r="AR130" s="414"/>
      <c r="AS130" s="415"/>
      <c r="AT130" s="415"/>
      <c r="AU130" s="415"/>
      <c r="AV130" s="415"/>
      <c r="AW130" s="415"/>
      <c r="AX130" s="415"/>
      <c r="AY130" s="416"/>
      <c r="AZ130" s="416"/>
      <c r="BA130" s="416"/>
      <c r="BB130" s="416"/>
      <c r="BC130" s="416"/>
      <c r="BD130" s="317"/>
      <c r="BE130" s="246"/>
    </row>
    <row r="131" spans="1:57" ht="21" customHeight="1" thickBot="1">
      <c r="A131" s="568" t="s">
        <v>166</v>
      </c>
      <c r="B131" s="569"/>
      <c r="C131" s="569"/>
      <c r="D131" s="569"/>
      <c r="E131" s="569"/>
      <c r="F131" s="569"/>
      <c r="G131" s="569"/>
      <c r="H131" s="569"/>
      <c r="I131" s="569"/>
      <c r="J131" s="570"/>
      <c r="K131" s="595" t="s">
        <v>154</v>
      </c>
      <c r="L131" s="596"/>
      <c r="M131" s="596"/>
      <c r="N131" s="596"/>
      <c r="O131" s="596"/>
      <c r="P131" s="596"/>
      <c r="Q131" s="596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596"/>
      <c r="AC131" s="596"/>
      <c r="AD131" s="596"/>
      <c r="AE131" s="596"/>
      <c r="AF131" s="596"/>
      <c r="AG131" s="596"/>
      <c r="AH131" s="596"/>
      <c r="AI131" s="596"/>
      <c r="AJ131" s="596"/>
      <c r="AK131" s="596"/>
      <c r="AL131" s="596"/>
      <c r="AM131" s="596"/>
      <c r="AN131" s="596"/>
      <c r="AO131" s="596"/>
      <c r="AP131" s="596"/>
      <c r="AQ131" s="596"/>
      <c r="AR131" s="596"/>
      <c r="AS131" s="596"/>
      <c r="AT131" s="596"/>
      <c r="AU131" s="596"/>
      <c r="AV131" s="596"/>
      <c r="AW131" s="596"/>
      <c r="AX131" s="596"/>
      <c r="AY131" s="596"/>
      <c r="AZ131" s="596"/>
      <c r="BA131" s="596"/>
      <c r="BB131" s="596"/>
      <c r="BC131" s="596"/>
      <c r="BD131" s="345"/>
      <c r="BE131" s="345"/>
    </row>
    <row r="132" spans="1:57" ht="21" customHeight="1" thickBot="1">
      <c r="A132" s="314"/>
      <c r="B132" s="314"/>
      <c r="C132" s="314"/>
      <c r="D132" s="314"/>
      <c r="E132" s="314"/>
      <c r="F132" s="314"/>
      <c r="G132" s="314"/>
      <c r="H132" s="314"/>
      <c r="I132" s="314"/>
      <c r="J132" s="381"/>
      <c r="K132" s="382"/>
      <c r="L132" s="382"/>
      <c r="M132" s="382"/>
      <c r="N132" s="382"/>
      <c r="O132" s="382"/>
      <c r="P132" s="382"/>
      <c r="Q132" s="383"/>
      <c r="R132" s="383"/>
      <c r="S132" s="384"/>
      <c r="T132" s="384"/>
      <c r="U132" s="384"/>
      <c r="V132" s="384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317"/>
      <c r="AT132" s="317"/>
      <c r="AU132" s="317"/>
      <c r="AV132" s="317"/>
      <c r="AW132" s="317"/>
      <c r="AX132" s="317"/>
      <c r="AY132" s="317"/>
      <c r="AZ132" s="317"/>
      <c r="BA132" s="317"/>
      <c r="BB132" s="317"/>
      <c r="BC132" s="317"/>
      <c r="BD132" s="246"/>
      <c r="BE132" s="246"/>
    </row>
    <row r="133" spans="1:55" ht="21" customHeight="1">
      <c r="A133" s="571" t="s">
        <v>80</v>
      </c>
      <c r="B133" s="572"/>
      <c r="C133" s="573" t="s">
        <v>275</v>
      </c>
      <c r="D133" s="573"/>
      <c r="E133" s="573"/>
      <c r="F133" s="573"/>
      <c r="G133" s="574"/>
      <c r="H133" s="585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 t="s">
        <v>122</v>
      </c>
      <c r="U133" s="586"/>
      <c r="V133" s="586"/>
      <c r="W133" s="586"/>
      <c r="X133" s="586"/>
      <c r="Y133" s="586"/>
      <c r="Z133" s="586" t="s">
        <v>82</v>
      </c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 t="s">
        <v>120</v>
      </c>
      <c r="AP133" s="586"/>
      <c r="AQ133" s="586"/>
      <c r="AR133" s="586"/>
      <c r="AS133" s="586"/>
      <c r="AT133" s="597"/>
      <c r="AU133" s="520" t="s">
        <v>315</v>
      </c>
      <c r="AV133" s="521"/>
      <c r="AW133" s="521"/>
      <c r="AX133" s="521"/>
      <c r="AY133" s="521"/>
      <c r="AZ133" s="521"/>
      <c r="BA133" s="521"/>
      <c r="BB133" s="521"/>
      <c r="BC133" s="522"/>
    </row>
    <row r="134" spans="1:55" ht="21" customHeight="1">
      <c r="A134" s="590" t="s">
        <v>81</v>
      </c>
      <c r="B134" s="591"/>
      <c r="C134" s="604" t="s">
        <v>118</v>
      </c>
      <c r="D134" s="604"/>
      <c r="E134" s="604"/>
      <c r="F134" s="604"/>
      <c r="G134" s="605"/>
      <c r="H134" s="588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 t="s">
        <v>145</v>
      </c>
      <c r="U134" s="589"/>
      <c r="V134" s="589"/>
      <c r="W134" s="589"/>
      <c r="X134" s="589"/>
      <c r="Y134" s="589"/>
      <c r="Z134" s="589" t="s">
        <v>82</v>
      </c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 t="s">
        <v>210</v>
      </c>
      <c r="AP134" s="589"/>
      <c r="AQ134" s="589"/>
      <c r="AR134" s="589"/>
      <c r="AS134" s="589"/>
      <c r="AT134" s="757"/>
      <c r="AU134" s="523"/>
      <c r="AV134" s="524"/>
      <c r="AW134" s="524"/>
      <c r="AX134" s="524"/>
      <c r="AY134" s="524"/>
      <c r="AZ134" s="524"/>
      <c r="BA134" s="524"/>
      <c r="BB134" s="524"/>
      <c r="BC134" s="525"/>
    </row>
    <row r="135" spans="1:55" ht="21" customHeight="1">
      <c r="A135" s="590" t="s">
        <v>235</v>
      </c>
      <c r="B135" s="591"/>
      <c r="C135" s="604" t="s">
        <v>155</v>
      </c>
      <c r="D135" s="604"/>
      <c r="E135" s="604"/>
      <c r="F135" s="604"/>
      <c r="G135" s="605"/>
      <c r="H135" s="588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 t="s">
        <v>146</v>
      </c>
      <c r="U135" s="589"/>
      <c r="V135" s="589"/>
      <c r="W135" s="589"/>
      <c r="X135" s="589"/>
      <c r="Y135" s="589"/>
      <c r="Z135" s="589" t="s">
        <v>82</v>
      </c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  <c r="AM135" s="589"/>
      <c r="AN135" s="589"/>
      <c r="AO135" s="589" t="s">
        <v>241</v>
      </c>
      <c r="AP135" s="589"/>
      <c r="AQ135" s="589"/>
      <c r="AR135" s="589"/>
      <c r="AS135" s="589"/>
      <c r="AT135" s="757"/>
      <c r="AU135" s="523"/>
      <c r="AV135" s="524"/>
      <c r="AW135" s="524"/>
      <c r="AX135" s="524"/>
      <c r="AY135" s="524"/>
      <c r="AZ135" s="524"/>
      <c r="BA135" s="524"/>
      <c r="BB135" s="524"/>
      <c r="BC135" s="525"/>
    </row>
    <row r="136" spans="1:55" ht="21" customHeight="1" thickBot="1">
      <c r="A136" s="581" t="s">
        <v>236</v>
      </c>
      <c r="B136" s="582"/>
      <c r="C136" s="583" t="s">
        <v>264</v>
      </c>
      <c r="D136" s="583"/>
      <c r="E136" s="583"/>
      <c r="F136" s="583"/>
      <c r="G136" s="584"/>
      <c r="H136" s="603"/>
      <c r="I136" s="539"/>
      <c r="J136" s="539"/>
      <c r="K136" s="539"/>
      <c r="L136" s="539"/>
      <c r="M136" s="539"/>
      <c r="N136" s="539"/>
      <c r="O136" s="539"/>
      <c r="P136" s="539"/>
      <c r="Q136" s="539"/>
      <c r="R136" s="539"/>
      <c r="S136" s="539"/>
      <c r="T136" s="539" t="s">
        <v>121</v>
      </c>
      <c r="U136" s="539"/>
      <c r="V136" s="539"/>
      <c r="W136" s="539"/>
      <c r="X136" s="539"/>
      <c r="Y136" s="539"/>
      <c r="Z136" s="539" t="s">
        <v>82</v>
      </c>
      <c r="AA136" s="539"/>
      <c r="AB136" s="539"/>
      <c r="AC136" s="539"/>
      <c r="AD136" s="539"/>
      <c r="AE136" s="539"/>
      <c r="AF136" s="539"/>
      <c r="AG136" s="539"/>
      <c r="AH136" s="539"/>
      <c r="AI136" s="539"/>
      <c r="AJ136" s="539"/>
      <c r="AK136" s="539"/>
      <c r="AL136" s="539"/>
      <c r="AM136" s="539"/>
      <c r="AN136" s="539"/>
      <c r="AO136" s="539" t="s">
        <v>123</v>
      </c>
      <c r="AP136" s="539"/>
      <c r="AQ136" s="539"/>
      <c r="AR136" s="539"/>
      <c r="AS136" s="539"/>
      <c r="AT136" s="752"/>
      <c r="AU136" s="526"/>
      <c r="AV136" s="527"/>
      <c r="AW136" s="527"/>
      <c r="AX136" s="527"/>
      <c r="AY136" s="527"/>
      <c r="AZ136" s="527"/>
      <c r="BA136" s="527"/>
      <c r="BB136" s="527"/>
      <c r="BC136" s="528"/>
    </row>
    <row r="137" spans="1:57" ht="21" customHeight="1" thickBot="1">
      <c r="A137" s="587" t="s">
        <v>242</v>
      </c>
      <c r="B137" s="587"/>
      <c r="C137" s="587"/>
      <c r="D137" s="587"/>
      <c r="E137" s="587"/>
      <c r="F137" s="587"/>
      <c r="G137" s="587"/>
      <c r="H137" s="385"/>
      <c r="I137" s="317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246"/>
      <c r="AD137" s="246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246"/>
      <c r="BD137" s="246"/>
      <c r="BE137" s="246"/>
    </row>
    <row r="138" spans="1:55" ht="21" customHeight="1">
      <c r="A138" s="571" t="s">
        <v>80</v>
      </c>
      <c r="B138" s="572"/>
      <c r="C138" s="573" t="s">
        <v>275</v>
      </c>
      <c r="D138" s="573"/>
      <c r="E138" s="573"/>
      <c r="F138" s="573"/>
      <c r="G138" s="574"/>
      <c r="H138" s="575"/>
      <c r="I138" s="564"/>
      <c r="J138" s="564"/>
      <c r="K138" s="564"/>
      <c r="L138" s="564"/>
      <c r="M138" s="564"/>
      <c r="N138" s="564"/>
      <c r="O138" s="417" t="s">
        <v>103</v>
      </c>
      <c r="P138" s="564" t="s">
        <v>78</v>
      </c>
      <c r="Q138" s="564"/>
      <c r="R138" s="564"/>
      <c r="S138" s="564"/>
      <c r="T138" s="418" t="s">
        <v>104</v>
      </c>
      <c r="U138" s="593"/>
      <c r="V138" s="564"/>
      <c r="W138" s="564"/>
      <c r="X138" s="564"/>
      <c r="Y138" s="564"/>
      <c r="Z138" s="564"/>
      <c r="AA138" s="564"/>
      <c r="AB138" s="417" t="s">
        <v>103</v>
      </c>
      <c r="AC138" s="586" t="s">
        <v>124</v>
      </c>
      <c r="AD138" s="586"/>
      <c r="AE138" s="586"/>
      <c r="AF138" s="586"/>
      <c r="AG138" s="419" t="s">
        <v>104</v>
      </c>
      <c r="AH138" s="575"/>
      <c r="AI138" s="592"/>
      <c r="AJ138" s="564"/>
      <c r="AK138" s="564"/>
      <c r="AL138" s="564"/>
      <c r="AM138" s="564"/>
      <c r="AN138" s="564"/>
      <c r="AO138" s="417" t="s">
        <v>103</v>
      </c>
      <c r="AP138" s="586" t="s">
        <v>228</v>
      </c>
      <c r="AQ138" s="586"/>
      <c r="AR138" s="586"/>
      <c r="AS138" s="586"/>
      <c r="AT138" s="420" t="s">
        <v>104</v>
      </c>
      <c r="AU138" s="520" t="s">
        <v>315</v>
      </c>
      <c r="AV138" s="521"/>
      <c r="AW138" s="521"/>
      <c r="AX138" s="521"/>
      <c r="AY138" s="521"/>
      <c r="AZ138" s="521"/>
      <c r="BA138" s="521"/>
      <c r="BB138" s="521"/>
      <c r="BC138" s="522"/>
    </row>
    <row r="139" spans="1:55" ht="21" customHeight="1">
      <c r="A139" s="590" t="s">
        <v>81</v>
      </c>
      <c r="B139" s="591"/>
      <c r="C139" s="604" t="s">
        <v>118</v>
      </c>
      <c r="D139" s="604"/>
      <c r="E139" s="604"/>
      <c r="F139" s="604"/>
      <c r="G139" s="605"/>
      <c r="H139" s="762"/>
      <c r="I139" s="760"/>
      <c r="J139" s="760"/>
      <c r="K139" s="760"/>
      <c r="L139" s="760"/>
      <c r="M139" s="760"/>
      <c r="N139" s="760"/>
      <c r="O139" s="421" t="s">
        <v>103</v>
      </c>
      <c r="P139" s="760" t="s">
        <v>78</v>
      </c>
      <c r="Q139" s="760"/>
      <c r="R139" s="760"/>
      <c r="S139" s="760"/>
      <c r="T139" s="422" t="s">
        <v>104</v>
      </c>
      <c r="U139" s="759"/>
      <c r="V139" s="760"/>
      <c r="W139" s="760"/>
      <c r="X139" s="760"/>
      <c r="Y139" s="760"/>
      <c r="Z139" s="760"/>
      <c r="AA139" s="760"/>
      <c r="AB139" s="421" t="s">
        <v>103</v>
      </c>
      <c r="AC139" s="589" t="s">
        <v>229</v>
      </c>
      <c r="AD139" s="589"/>
      <c r="AE139" s="589"/>
      <c r="AF139" s="589"/>
      <c r="AG139" s="423" t="s">
        <v>104</v>
      </c>
      <c r="AH139" s="762"/>
      <c r="AI139" s="763"/>
      <c r="AJ139" s="760"/>
      <c r="AK139" s="760"/>
      <c r="AL139" s="760"/>
      <c r="AM139" s="760"/>
      <c r="AN139" s="760"/>
      <c r="AO139" s="421" t="s">
        <v>103</v>
      </c>
      <c r="AP139" s="589" t="s">
        <v>233</v>
      </c>
      <c r="AQ139" s="589"/>
      <c r="AR139" s="589"/>
      <c r="AS139" s="589"/>
      <c r="AT139" s="424" t="s">
        <v>104</v>
      </c>
      <c r="AU139" s="523"/>
      <c r="AV139" s="524"/>
      <c r="AW139" s="524"/>
      <c r="AX139" s="524"/>
      <c r="AY139" s="524"/>
      <c r="AZ139" s="524"/>
      <c r="BA139" s="524"/>
      <c r="BB139" s="524"/>
      <c r="BC139" s="525"/>
    </row>
    <row r="140" spans="1:55" ht="21" customHeight="1">
      <c r="A140" s="590" t="s">
        <v>235</v>
      </c>
      <c r="B140" s="591"/>
      <c r="C140" s="604" t="s">
        <v>155</v>
      </c>
      <c r="D140" s="604"/>
      <c r="E140" s="604"/>
      <c r="F140" s="604"/>
      <c r="G140" s="605"/>
      <c r="H140" s="762"/>
      <c r="I140" s="760"/>
      <c r="J140" s="760"/>
      <c r="K140" s="760"/>
      <c r="L140" s="760"/>
      <c r="M140" s="760"/>
      <c r="N140" s="760"/>
      <c r="O140" s="421" t="s">
        <v>103</v>
      </c>
      <c r="P140" s="760" t="s">
        <v>78</v>
      </c>
      <c r="Q140" s="760"/>
      <c r="R140" s="760"/>
      <c r="S140" s="760"/>
      <c r="T140" s="422" t="s">
        <v>104</v>
      </c>
      <c r="U140" s="759"/>
      <c r="V140" s="760"/>
      <c r="W140" s="760"/>
      <c r="X140" s="760"/>
      <c r="Y140" s="760"/>
      <c r="Z140" s="760"/>
      <c r="AA140" s="760"/>
      <c r="AB140" s="421" t="s">
        <v>103</v>
      </c>
      <c r="AC140" s="589" t="s">
        <v>230</v>
      </c>
      <c r="AD140" s="589"/>
      <c r="AE140" s="589"/>
      <c r="AF140" s="589"/>
      <c r="AG140" s="423" t="s">
        <v>104</v>
      </c>
      <c r="AH140" s="762"/>
      <c r="AI140" s="763"/>
      <c r="AJ140" s="760"/>
      <c r="AK140" s="760"/>
      <c r="AL140" s="760"/>
      <c r="AM140" s="760"/>
      <c r="AN140" s="760"/>
      <c r="AO140" s="421" t="s">
        <v>103</v>
      </c>
      <c r="AP140" s="589" t="s">
        <v>234</v>
      </c>
      <c r="AQ140" s="589"/>
      <c r="AR140" s="589"/>
      <c r="AS140" s="589"/>
      <c r="AT140" s="424" t="s">
        <v>104</v>
      </c>
      <c r="AU140" s="523"/>
      <c r="AV140" s="524"/>
      <c r="AW140" s="524"/>
      <c r="AX140" s="524"/>
      <c r="AY140" s="524"/>
      <c r="AZ140" s="524"/>
      <c r="BA140" s="524"/>
      <c r="BB140" s="524"/>
      <c r="BC140" s="525"/>
    </row>
    <row r="141" spans="1:55" ht="21" customHeight="1" thickBot="1">
      <c r="A141" s="581" t="s">
        <v>236</v>
      </c>
      <c r="B141" s="582"/>
      <c r="C141" s="583" t="s">
        <v>264</v>
      </c>
      <c r="D141" s="583"/>
      <c r="E141" s="583"/>
      <c r="F141" s="583"/>
      <c r="G141" s="584"/>
      <c r="H141" s="566"/>
      <c r="I141" s="537"/>
      <c r="J141" s="537"/>
      <c r="K141" s="537"/>
      <c r="L141" s="537"/>
      <c r="M141" s="537"/>
      <c r="N141" s="537"/>
      <c r="O141" s="425" t="s">
        <v>103</v>
      </c>
      <c r="P141" s="537" t="s">
        <v>78</v>
      </c>
      <c r="Q141" s="537"/>
      <c r="R141" s="537"/>
      <c r="S141" s="537"/>
      <c r="T141" s="426" t="s">
        <v>104</v>
      </c>
      <c r="U141" s="538"/>
      <c r="V141" s="537"/>
      <c r="W141" s="537"/>
      <c r="X141" s="537"/>
      <c r="Y141" s="537"/>
      <c r="Z141" s="537"/>
      <c r="AA141" s="537"/>
      <c r="AB141" s="425" t="s">
        <v>103</v>
      </c>
      <c r="AC141" s="539" t="s">
        <v>231</v>
      </c>
      <c r="AD141" s="539"/>
      <c r="AE141" s="539"/>
      <c r="AF141" s="539"/>
      <c r="AG141" s="427" t="s">
        <v>104</v>
      </c>
      <c r="AH141" s="566"/>
      <c r="AI141" s="567"/>
      <c r="AJ141" s="537"/>
      <c r="AK141" s="537"/>
      <c r="AL141" s="537"/>
      <c r="AM141" s="537"/>
      <c r="AN141" s="537"/>
      <c r="AO141" s="425" t="s">
        <v>103</v>
      </c>
      <c r="AP141" s="539" t="s">
        <v>232</v>
      </c>
      <c r="AQ141" s="539"/>
      <c r="AR141" s="539"/>
      <c r="AS141" s="539"/>
      <c r="AT141" s="428" t="s">
        <v>104</v>
      </c>
      <c r="AU141" s="526"/>
      <c r="AV141" s="527"/>
      <c r="AW141" s="527"/>
      <c r="AX141" s="527"/>
      <c r="AY141" s="527"/>
      <c r="AZ141" s="527"/>
      <c r="BA141" s="527"/>
      <c r="BB141" s="527"/>
      <c r="BC141" s="528"/>
    </row>
    <row r="142" ht="21" customHeight="1"/>
    <row r="143" ht="21" customHeight="1"/>
    <row r="144" ht="21" customHeight="1"/>
  </sheetData>
  <sheetProtection formatCells="0"/>
  <mergeCells count="1045">
    <mergeCell ref="AL116:AO117"/>
    <mergeCell ref="U108:X109"/>
    <mergeCell ref="AG108:AJ109"/>
    <mergeCell ref="L104:N105"/>
    <mergeCell ref="AA110:AD110"/>
    <mergeCell ref="P116:S117"/>
    <mergeCell ref="L120:N120"/>
    <mergeCell ref="L121:N121"/>
    <mergeCell ref="AM10:AP10"/>
    <mergeCell ref="AM31:AP31"/>
    <mergeCell ref="AQ121:AS121"/>
    <mergeCell ref="AQ104:AS104"/>
    <mergeCell ref="AQ105:AS105"/>
    <mergeCell ref="AQ112:AS112"/>
    <mergeCell ref="AQ113:AS113"/>
    <mergeCell ref="AN33:AO33"/>
    <mergeCell ref="L112:N112"/>
    <mergeCell ref="L113:N113"/>
    <mergeCell ref="I39:M39"/>
    <mergeCell ref="N39:R39"/>
    <mergeCell ref="J93:N93"/>
    <mergeCell ref="A91:J91"/>
    <mergeCell ref="K91:BD91"/>
    <mergeCell ref="A102:C103"/>
    <mergeCell ref="S39:W39"/>
    <mergeCell ref="AY79:BE79"/>
    <mergeCell ref="AL33:AM33"/>
    <mergeCell ref="AN32:AO32"/>
    <mergeCell ref="AG33:AH33"/>
    <mergeCell ref="AC34:AD34"/>
    <mergeCell ref="AE34:AF34"/>
    <mergeCell ref="AC33:AD33"/>
    <mergeCell ref="AP26:AR26"/>
    <mergeCell ref="AN29:AO29"/>
    <mergeCell ref="AP32:AR32"/>
    <mergeCell ref="AI34:AK34"/>
    <mergeCell ref="AL34:AM34"/>
    <mergeCell ref="AE33:AF33"/>
    <mergeCell ref="AP34:AR34"/>
    <mergeCell ref="AN26:AO26"/>
    <mergeCell ref="AE26:AF26"/>
    <mergeCell ref="AI33:AK33"/>
    <mergeCell ref="AY78:BE78"/>
    <mergeCell ref="AY77:BE77"/>
    <mergeCell ref="X32:AB32"/>
    <mergeCell ref="X39:AB39"/>
    <mergeCell ref="AN28:AO28"/>
    <mergeCell ref="AL43:AM43"/>
    <mergeCell ref="AN43:AO43"/>
    <mergeCell ref="AP43:AR43"/>
    <mergeCell ref="AS43:AV43"/>
    <mergeCell ref="AR74:AX74"/>
    <mergeCell ref="AJ140:AN140"/>
    <mergeCell ref="AP140:AS140"/>
    <mergeCell ref="AA119:AD119"/>
    <mergeCell ref="AA120:AD120"/>
    <mergeCell ref="AD122:AE124"/>
    <mergeCell ref="Z122:AA124"/>
    <mergeCell ref="AH139:AI139"/>
    <mergeCell ref="AJ139:AN139"/>
    <mergeCell ref="AP139:AS139"/>
    <mergeCell ref="AC135:AN135"/>
    <mergeCell ref="C140:G140"/>
    <mergeCell ref="H140:N140"/>
    <mergeCell ref="P140:S140"/>
    <mergeCell ref="U140:V140"/>
    <mergeCell ref="W140:AA140"/>
    <mergeCell ref="AH140:AI140"/>
    <mergeCell ref="AC140:AF140"/>
    <mergeCell ref="AC139:AF139"/>
    <mergeCell ref="A139:B139"/>
    <mergeCell ref="C139:G139"/>
    <mergeCell ref="H139:N139"/>
    <mergeCell ref="P139:S139"/>
    <mergeCell ref="T135:Y135"/>
    <mergeCell ref="Z135:AB135"/>
    <mergeCell ref="Z136:AB136"/>
    <mergeCell ref="AC136:AN136"/>
    <mergeCell ref="U139:V139"/>
    <mergeCell ref="W139:AA139"/>
    <mergeCell ref="BI38:BO38"/>
    <mergeCell ref="AO134:AT134"/>
    <mergeCell ref="AA109:AD109"/>
    <mergeCell ref="AP42:AR42"/>
    <mergeCell ref="AW42:AY42"/>
    <mergeCell ref="BG39:BH39"/>
    <mergeCell ref="Z134:AB134"/>
    <mergeCell ref="AC134:AN134"/>
    <mergeCell ref="AO135:AT135"/>
    <mergeCell ref="AW71:AX71"/>
    <mergeCell ref="AY74:BE74"/>
    <mergeCell ref="BB94:BD95"/>
    <mergeCell ref="BB106:BD107"/>
    <mergeCell ref="BB102:BD103"/>
    <mergeCell ref="AU82:AW82"/>
    <mergeCell ref="AR75:AX75"/>
    <mergeCell ref="AR77:AX77"/>
    <mergeCell ref="AO136:AT136"/>
    <mergeCell ref="AC138:AF138"/>
    <mergeCell ref="AW43:AY43"/>
    <mergeCell ref="BB83:BD83"/>
    <mergeCell ref="A90:P90"/>
    <mergeCell ref="AJ86:AK86"/>
    <mergeCell ref="AL86:AM86"/>
    <mergeCell ref="AW67:AX67"/>
    <mergeCell ref="AW68:AX68"/>
    <mergeCell ref="BB82:BD82"/>
    <mergeCell ref="D102:I103"/>
    <mergeCell ref="BB98:BD99"/>
    <mergeCell ref="AV94:BA95"/>
    <mergeCell ref="L96:N97"/>
    <mergeCell ref="P100:S101"/>
    <mergeCell ref="AQ96:AS96"/>
    <mergeCell ref="AQ97:AS97"/>
    <mergeCell ref="A106:C107"/>
    <mergeCell ref="AV110:BA111"/>
    <mergeCell ref="AV106:BA107"/>
    <mergeCell ref="AV102:BA103"/>
    <mergeCell ref="K92:BD92"/>
    <mergeCell ref="BB110:BD111"/>
    <mergeCell ref="AQ93:AU93"/>
    <mergeCell ref="Y93:AF93"/>
    <mergeCell ref="AG93:AK93"/>
    <mergeCell ref="AV98:BA99"/>
    <mergeCell ref="AY76:BE76"/>
    <mergeCell ref="AY75:BE75"/>
    <mergeCell ref="BB85:BD85"/>
    <mergeCell ref="AS58:AV58"/>
    <mergeCell ref="AW58:AY58"/>
    <mergeCell ref="AU61:AV61"/>
    <mergeCell ref="AW61:AX61"/>
    <mergeCell ref="AS61:AT61"/>
    <mergeCell ref="AW70:AX70"/>
    <mergeCell ref="BB84:BD84"/>
    <mergeCell ref="AW69:AX69"/>
    <mergeCell ref="AY67:BB67"/>
    <mergeCell ref="AK75:AQ75"/>
    <mergeCell ref="AR76:AX76"/>
    <mergeCell ref="V3:AB3"/>
    <mergeCell ref="AQ84:AR84"/>
    <mergeCell ref="AU83:AW83"/>
    <mergeCell ref="AL82:AM82"/>
    <mergeCell ref="AO61:AR61"/>
    <mergeCell ref="AL57:AM57"/>
    <mergeCell ref="BB86:BD86"/>
    <mergeCell ref="AH86:AI86"/>
    <mergeCell ref="AN86:AP86"/>
    <mergeCell ref="AQ86:AR86"/>
    <mergeCell ref="AS86:AT86"/>
    <mergeCell ref="AU86:AW86"/>
    <mergeCell ref="AN85:AP85"/>
    <mergeCell ref="AC57:AD57"/>
    <mergeCell ref="AE57:AF57"/>
    <mergeCell ref="A2:J2"/>
    <mergeCell ref="K2:AB2"/>
    <mergeCell ref="X4:AB4"/>
    <mergeCell ref="S10:U10"/>
    <mergeCell ref="B6:H6"/>
    <mergeCell ref="A10:H10"/>
    <mergeCell ref="B7:H7"/>
    <mergeCell ref="BB87:BD87"/>
    <mergeCell ref="A3:H3"/>
    <mergeCell ref="I3:K3"/>
    <mergeCell ref="L3:R3"/>
    <mergeCell ref="S3:U3"/>
    <mergeCell ref="B86:H86"/>
    <mergeCell ref="X82:AB82"/>
    <mergeCell ref="B5:H5"/>
    <mergeCell ref="I10:K10"/>
    <mergeCell ref="L10:R10"/>
    <mergeCell ref="A4:H4"/>
    <mergeCell ref="I4:M4"/>
    <mergeCell ref="N4:R4"/>
    <mergeCell ref="S4:W4"/>
    <mergeCell ref="B15:H15"/>
    <mergeCell ref="AH85:AI85"/>
    <mergeCell ref="B14:H14"/>
    <mergeCell ref="B12:H12"/>
    <mergeCell ref="I11:M11"/>
    <mergeCell ref="N11:R11"/>
    <mergeCell ref="AL85:AM85"/>
    <mergeCell ref="AH84:AI84"/>
    <mergeCell ref="AH83:AI83"/>
    <mergeCell ref="AE63:AF63"/>
    <mergeCell ref="B57:H57"/>
    <mergeCell ref="AG57:AH57"/>
    <mergeCell ref="AI57:AK57"/>
    <mergeCell ref="AK61:AN61"/>
    <mergeCell ref="AK62:AN62"/>
    <mergeCell ref="AN82:AP82"/>
    <mergeCell ref="A11:H11"/>
    <mergeCell ref="B13:H13"/>
    <mergeCell ref="X11:AB11"/>
    <mergeCell ref="B8:H8"/>
    <mergeCell ref="S11:W11"/>
    <mergeCell ref="V10:AB10"/>
    <mergeCell ref="AN57:AO57"/>
    <mergeCell ref="AP57:AR57"/>
    <mergeCell ref="AN58:AO58"/>
    <mergeCell ref="AL58:AM58"/>
    <mergeCell ref="AP58:AR58"/>
    <mergeCell ref="AK76:AQ76"/>
    <mergeCell ref="AK63:AN63"/>
    <mergeCell ref="AO63:AR63"/>
    <mergeCell ref="AO70:AR70"/>
    <mergeCell ref="AK71:AN71"/>
    <mergeCell ref="L17:R17"/>
    <mergeCell ref="S17:U17"/>
    <mergeCell ref="AU62:AV62"/>
    <mergeCell ref="AL83:AM83"/>
    <mergeCell ref="AK77:AQ77"/>
    <mergeCell ref="AK78:AQ78"/>
    <mergeCell ref="AS83:AT83"/>
    <mergeCell ref="AQ82:AR82"/>
    <mergeCell ref="AS82:AT82"/>
    <mergeCell ref="AR78:AX78"/>
    <mergeCell ref="A38:H38"/>
    <mergeCell ref="B43:H43"/>
    <mergeCell ref="V17:AB17"/>
    <mergeCell ref="A18:H18"/>
    <mergeCell ref="I18:M18"/>
    <mergeCell ref="S18:W18"/>
    <mergeCell ref="X18:AB18"/>
    <mergeCell ref="N18:R18"/>
    <mergeCell ref="A17:H17"/>
    <mergeCell ref="I17:K17"/>
    <mergeCell ref="B26:H26"/>
    <mergeCell ref="I24:K24"/>
    <mergeCell ref="L24:R24"/>
    <mergeCell ref="S24:U24"/>
    <mergeCell ref="A25:H25"/>
    <mergeCell ref="V24:AB24"/>
    <mergeCell ref="I25:M25"/>
    <mergeCell ref="N25:R25"/>
    <mergeCell ref="S25:W25"/>
    <mergeCell ref="X25:AB25"/>
    <mergeCell ref="AC58:AD58"/>
    <mergeCell ref="V45:AB45"/>
    <mergeCell ref="AC43:AD43"/>
    <mergeCell ref="I52:K52"/>
    <mergeCell ref="AC40:AD40"/>
    <mergeCell ref="AE58:AF58"/>
    <mergeCell ref="AC56:AD56"/>
    <mergeCell ref="AE56:AF56"/>
    <mergeCell ref="AE43:AF43"/>
    <mergeCell ref="AE42:AF42"/>
    <mergeCell ref="AG58:AH58"/>
    <mergeCell ref="AI58:AK58"/>
    <mergeCell ref="AS56:AV56"/>
    <mergeCell ref="B19:H19"/>
    <mergeCell ref="B20:H20"/>
    <mergeCell ref="B21:H21"/>
    <mergeCell ref="B22:H22"/>
    <mergeCell ref="A24:H24"/>
    <mergeCell ref="AN54:AO54"/>
    <mergeCell ref="AN55:AO55"/>
    <mergeCell ref="AG56:AH56"/>
    <mergeCell ref="AI56:AK56"/>
    <mergeCell ref="AE55:AF55"/>
    <mergeCell ref="AG55:AH55"/>
    <mergeCell ref="AI55:AK55"/>
    <mergeCell ref="AL55:AM55"/>
    <mergeCell ref="AL56:AM56"/>
    <mergeCell ref="AN56:AO56"/>
    <mergeCell ref="AP56:AR56"/>
    <mergeCell ref="AE54:AF54"/>
    <mergeCell ref="AC55:AD55"/>
    <mergeCell ref="AP53:AR53"/>
    <mergeCell ref="AN53:AO53"/>
    <mergeCell ref="AG53:AH53"/>
    <mergeCell ref="AI53:AK53"/>
    <mergeCell ref="AL53:AM53"/>
    <mergeCell ref="AL54:AM54"/>
    <mergeCell ref="A1:AZ1"/>
    <mergeCell ref="I38:K38"/>
    <mergeCell ref="AE50:AF50"/>
    <mergeCell ref="A39:H39"/>
    <mergeCell ref="B40:H40"/>
    <mergeCell ref="AX82:BA82"/>
    <mergeCell ref="AW53:AY53"/>
    <mergeCell ref="AS57:AV57"/>
    <mergeCell ref="AW57:AY57"/>
    <mergeCell ref="AY68:BB68"/>
    <mergeCell ref="AP35:AR35"/>
    <mergeCell ref="AN47:AO47"/>
    <mergeCell ref="AN50:AO50"/>
    <mergeCell ref="AL47:AM47"/>
    <mergeCell ref="B50:H50"/>
    <mergeCell ref="AC50:AD50"/>
    <mergeCell ref="V38:AB38"/>
    <mergeCell ref="L38:R38"/>
    <mergeCell ref="S38:U38"/>
    <mergeCell ref="AE49:AF49"/>
    <mergeCell ref="AG49:AH49"/>
    <mergeCell ref="AI49:AK49"/>
    <mergeCell ref="AL48:AM48"/>
    <mergeCell ref="Y53:AB53"/>
    <mergeCell ref="AC48:AD48"/>
    <mergeCell ref="AL49:AM49"/>
    <mergeCell ref="AC49:AD49"/>
    <mergeCell ref="AI48:AK48"/>
    <mergeCell ref="AC53:AD53"/>
    <mergeCell ref="AE53:AF53"/>
    <mergeCell ref="B41:H41"/>
    <mergeCell ref="A45:H45"/>
    <mergeCell ref="B49:H49"/>
    <mergeCell ref="B48:H48"/>
    <mergeCell ref="A46:H46"/>
    <mergeCell ref="B42:H42"/>
    <mergeCell ref="AY71:BB71"/>
    <mergeCell ref="AW48:AY48"/>
    <mergeCell ref="AS47:AV47"/>
    <mergeCell ref="AW46:AY46"/>
    <mergeCell ref="AS46:AV46"/>
    <mergeCell ref="AW56:AY56"/>
    <mergeCell ref="AS48:AV48"/>
    <mergeCell ref="AY69:BB69"/>
    <mergeCell ref="AS53:AV53"/>
    <mergeCell ref="AY70:BB70"/>
    <mergeCell ref="B27:H27"/>
    <mergeCell ref="B29:H29"/>
    <mergeCell ref="AI29:AK29"/>
    <mergeCell ref="AL29:AM29"/>
    <mergeCell ref="AE29:AF29"/>
    <mergeCell ref="AG29:AH29"/>
    <mergeCell ref="AL28:AM28"/>
    <mergeCell ref="B28:H28"/>
    <mergeCell ref="AW49:AY49"/>
    <mergeCell ref="AS49:AV49"/>
    <mergeCell ref="AS55:AV55"/>
    <mergeCell ref="AW55:AY55"/>
    <mergeCell ref="AP47:AR47"/>
    <mergeCell ref="AS54:AV54"/>
    <mergeCell ref="AP49:AR49"/>
    <mergeCell ref="AP54:AR54"/>
    <mergeCell ref="AP55:AR55"/>
    <mergeCell ref="AW54:AY54"/>
    <mergeCell ref="AS32:AV32"/>
    <mergeCell ref="AP39:AR39"/>
    <mergeCell ref="AP33:AR33"/>
    <mergeCell ref="AS42:AV42"/>
    <mergeCell ref="AS39:AV39"/>
    <mergeCell ref="AL41:AM41"/>
    <mergeCell ref="AL42:AM42"/>
    <mergeCell ref="AN42:AO42"/>
    <mergeCell ref="AN35:AO35"/>
    <mergeCell ref="AN34:AO34"/>
    <mergeCell ref="AS62:AT62"/>
    <mergeCell ref="AC46:AD46"/>
    <mergeCell ref="AE46:AF46"/>
    <mergeCell ref="AE41:AF41"/>
    <mergeCell ref="AC42:AD42"/>
    <mergeCell ref="AI46:AK46"/>
    <mergeCell ref="AI41:AK41"/>
    <mergeCell ref="AC54:AD54"/>
    <mergeCell ref="AG41:AH41"/>
    <mergeCell ref="AG48:AH48"/>
    <mergeCell ref="AG46:AH46"/>
    <mergeCell ref="AL46:AM46"/>
    <mergeCell ref="AI39:AK39"/>
    <mergeCell ref="AG42:AH42"/>
    <mergeCell ref="AI42:AK42"/>
    <mergeCell ref="AG47:AH47"/>
    <mergeCell ref="AG43:AH43"/>
    <mergeCell ref="AI43:AK43"/>
    <mergeCell ref="N46:R46"/>
    <mergeCell ref="S46:W46"/>
    <mergeCell ref="X46:AB46"/>
    <mergeCell ref="AS50:AV50"/>
    <mergeCell ref="AG50:AH50"/>
    <mergeCell ref="AI50:AK50"/>
    <mergeCell ref="AL50:AM50"/>
    <mergeCell ref="AP46:AR46"/>
    <mergeCell ref="AN49:AO49"/>
    <mergeCell ref="AI47:AK47"/>
    <mergeCell ref="A53:H53"/>
    <mergeCell ref="I53:L53"/>
    <mergeCell ref="I45:K45"/>
    <mergeCell ref="AP28:AR28"/>
    <mergeCell ref="AC39:AD39"/>
    <mergeCell ref="AE39:AF39"/>
    <mergeCell ref="AG39:AH39"/>
    <mergeCell ref="AL39:AM39"/>
    <mergeCell ref="AC47:AD47"/>
    <mergeCell ref="AE47:AF47"/>
    <mergeCell ref="AG22:AH22"/>
    <mergeCell ref="AI22:AK22"/>
    <mergeCell ref="AC32:AD32"/>
    <mergeCell ref="AE32:AF32"/>
    <mergeCell ref="AG28:AH28"/>
    <mergeCell ref="AC26:AD26"/>
    <mergeCell ref="AC27:AD27"/>
    <mergeCell ref="AI27:AK27"/>
    <mergeCell ref="AG21:AH21"/>
    <mergeCell ref="AI21:AK21"/>
    <mergeCell ref="AW22:AY22"/>
    <mergeCell ref="AW21:AY21"/>
    <mergeCell ref="AL22:AM22"/>
    <mergeCell ref="AN22:AO22"/>
    <mergeCell ref="AP22:AR22"/>
    <mergeCell ref="AS22:AV22"/>
    <mergeCell ref="AL21:AM21"/>
    <mergeCell ref="AS21:AV21"/>
    <mergeCell ref="AS19:AV19"/>
    <mergeCell ref="AP21:AR21"/>
    <mergeCell ref="AP20:AR20"/>
    <mergeCell ref="AS20:AV20"/>
    <mergeCell ref="AW19:AY19"/>
    <mergeCell ref="AC20:AD20"/>
    <mergeCell ref="AE20:AF20"/>
    <mergeCell ref="AG20:AH20"/>
    <mergeCell ref="AI20:AK20"/>
    <mergeCell ref="AL20:AM20"/>
    <mergeCell ref="AN20:AO20"/>
    <mergeCell ref="AG19:AH19"/>
    <mergeCell ref="AI19:AK19"/>
    <mergeCell ref="AW20:AY20"/>
    <mergeCell ref="AL32:AM32"/>
    <mergeCell ref="AC25:AD25"/>
    <mergeCell ref="AE25:AF25"/>
    <mergeCell ref="AG25:AH25"/>
    <mergeCell ref="AI25:AK25"/>
    <mergeCell ref="AL25:AM25"/>
    <mergeCell ref="AP19:AR19"/>
    <mergeCell ref="AG27:AH27"/>
    <mergeCell ref="AG34:AH34"/>
    <mergeCell ref="AI35:AK35"/>
    <mergeCell ref="AL35:AM35"/>
    <mergeCell ref="AG32:AH32"/>
    <mergeCell ref="AI32:AK32"/>
    <mergeCell ref="AP25:AR25"/>
    <mergeCell ref="AG26:AH26"/>
    <mergeCell ref="AI26:AK26"/>
    <mergeCell ref="AW18:AY18"/>
    <mergeCell ref="AG15:AH15"/>
    <mergeCell ref="AN14:AO14"/>
    <mergeCell ref="AL14:AM14"/>
    <mergeCell ref="AS11:AV11"/>
    <mergeCell ref="AP13:AR13"/>
    <mergeCell ref="AL15:AM15"/>
    <mergeCell ref="AI15:AK15"/>
    <mergeCell ref="AN15:AO15"/>
    <mergeCell ref="AP15:AR15"/>
    <mergeCell ref="AS14:AV14"/>
    <mergeCell ref="AG18:AH18"/>
    <mergeCell ref="AI18:AK18"/>
    <mergeCell ref="AL18:AM18"/>
    <mergeCell ref="AN18:AO18"/>
    <mergeCell ref="AS18:AV18"/>
    <mergeCell ref="AP14:AR14"/>
    <mergeCell ref="AS5:AV5"/>
    <mergeCell ref="AW8:AY8"/>
    <mergeCell ref="AP18:AR18"/>
    <mergeCell ref="AS8:AV8"/>
    <mergeCell ref="AS12:AV12"/>
    <mergeCell ref="AS15:AV15"/>
    <mergeCell ref="AS13:AV13"/>
    <mergeCell ref="AW11:AY11"/>
    <mergeCell ref="AW15:AY15"/>
    <mergeCell ref="AW13:AY13"/>
    <mergeCell ref="AL5:AM5"/>
    <mergeCell ref="AW14:AY14"/>
    <mergeCell ref="AW12:AY12"/>
    <mergeCell ref="AS7:AV7"/>
    <mergeCell ref="AW4:AY4"/>
    <mergeCell ref="AW5:AY5"/>
    <mergeCell ref="AW6:AY6"/>
    <mergeCell ref="AS6:AV6"/>
    <mergeCell ref="AW7:AY7"/>
    <mergeCell ref="AS4:AV4"/>
    <mergeCell ref="AC7:AD7"/>
    <mergeCell ref="AP5:AR5"/>
    <mergeCell ref="AP6:AR6"/>
    <mergeCell ref="AI4:AK4"/>
    <mergeCell ref="AL4:AM4"/>
    <mergeCell ref="AN4:AO4"/>
    <mergeCell ref="AP4:AR4"/>
    <mergeCell ref="AN5:AO5"/>
    <mergeCell ref="AN6:AO6"/>
    <mergeCell ref="AI5:AK5"/>
    <mergeCell ref="AG8:AH8"/>
    <mergeCell ref="AG14:AH14"/>
    <mergeCell ref="AC12:AD12"/>
    <mergeCell ref="AN7:AO7"/>
    <mergeCell ref="AI6:AK6"/>
    <mergeCell ref="AI7:AK7"/>
    <mergeCell ref="AC6:AD6"/>
    <mergeCell ref="AE6:AF6"/>
    <mergeCell ref="AL7:AM7"/>
    <mergeCell ref="AL6:AM6"/>
    <mergeCell ref="AE7:AF7"/>
    <mergeCell ref="AE8:AF8"/>
    <mergeCell ref="AE12:AF12"/>
    <mergeCell ref="AE11:AF11"/>
    <mergeCell ref="AG11:AH11"/>
    <mergeCell ref="AC14:AD14"/>
    <mergeCell ref="AE14:AF14"/>
    <mergeCell ref="AC13:AD13"/>
    <mergeCell ref="AE13:AF13"/>
    <mergeCell ref="AG7:AH7"/>
    <mergeCell ref="AI13:AK13"/>
    <mergeCell ref="AG13:AH13"/>
    <mergeCell ref="AG12:AH12"/>
    <mergeCell ref="AC4:AD4"/>
    <mergeCell ref="AE4:AF4"/>
    <mergeCell ref="AG4:AH4"/>
    <mergeCell ref="AC5:AD5"/>
    <mergeCell ref="AE5:AF5"/>
    <mergeCell ref="AG5:AH5"/>
    <mergeCell ref="AG6:AH6"/>
    <mergeCell ref="L52:R52"/>
    <mergeCell ref="S52:U52"/>
    <mergeCell ref="AC41:AD41"/>
    <mergeCell ref="B47:H47"/>
    <mergeCell ref="AE21:AF21"/>
    <mergeCell ref="V31:AB31"/>
    <mergeCell ref="L45:R45"/>
    <mergeCell ref="S45:U45"/>
    <mergeCell ref="I46:M46"/>
    <mergeCell ref="AC22:AD22"/>
    <mergeCell ref="B58:H58"/>
    <mergeCell ref="B56:H56"/>
    <mergeCell ref="B55:H55"/>
    <mergeCell ref="AW50:AY50"/>
    <mergeCell ref="B54:H54"/>
    <mergeCell ref="A52:H52"/>
    <mergeCell ref="V52:AB52"/>
    <mergeCell ref="M53:P53"/>
    <mergeCell ref="Q53:T53"/>
    <mergeCell ref="U53:X53"/>
    <mergeCell ref="AN13:AO13"/>
    <mergeCell ref="AI14:AK14"/>
    <mergeCell ref="AL27:AM27"/>
    <mergeCell ref="AN27:AO27"/>
    <mergeCell ref="AL19:AM19"/>
    <mergeCell ref="AN19:AO19"/>
    <mergeCell ref="AL26:AM26"/>
    <mergeCell ref="AL13:AM13"/>
    <mergeCell ref="AN25:AO25"/>
    <mergeCell ref="AN21:AO21"/>
    <mergeCell ref="W76:AC76"/>
    <mergeCell ref="AE65:AF65"/>
    <mergeCell ref="AG65:AJ65"/>
    <mergeCell ref="AA64:AB64"/>
    <mergeCell ref="AC64:AD64"/>
    <mergeCell ref="AA62:AB62"/>
    <mergeCell ref="AG62:AJ62"/>
    <mergeCell ref="AE70:AF70"/>
    <mergeCell ref="AG70:AJ70"/>
    <mergeCell ref="AA69:AB69"/>
    <mergeCell ref="AG54:AH54"/>
    <mergeCell ref="AI54:AK54"/>
    <mergeCell ref="B83:H83"/>
    <mergeCell ref="AD74:AJ74"/>
    <mergeCell ref="AK74:AQ74"/>
    <mergeCell ref="AE67:AF67"/>
    <mergeCell ref="K81:T81"/>
    <mergeCell ref="A73:H73"/>
    <mergeCell ref="AD76:AJ76"/>
    <mergeCell ref="B75:H75"/>
    <mergeCell ref="AC15:AD15"/>
    <mergeCell ref="AE15:AF15"/>
    <mergeCell ref="AE48:AF48"/>
    <mergeCell ref="AE27:AF27"/>
    <mergeCell ref="AC29:AD29"/>
    <mergeCell ref="AC18:AD18"/>
    <mergeCell ref="AE18:AF18"/>
    <mergeCell ref="AC19:AD19"/>
    <mergeCell ref="AE19:AF19"/>
    <mergeCell ref="AE22:AF22"/>
    <mergeCell ref="AC21:AD21"/>
    <mergeCell ref="W78:AC78"/>
    <mergeCell ref="W74:AC74"/>
    <mergeCell ref="AH82:AI82"/>
    <mergeCell ref="AA61:AB61"/>
    <mergeCell ref="AA63:AB63"/>
    <mergeCell ref="AA68:AB68"/>
    <mergeCell ref="AC63:AD63"/>
    <mergeCell ref="AC61:AD61"/>
    <mergeCell ref="AE62:AF62"/>
    <mergeCell ref="P74:V74"/>
    <mergeCell ref="AD77:AJ77"/>
    <mergeCell ref="P76:V76"/>
    <mergeCell ref="AD78:AJ78"/>
    <mergeCell ref="S82:W82"/>
    <mergeCell ref="AD79:AJ79"/>
    <mergeCell ref="P77:V77"/>
    <mergeCell ref="W77:AC77"/>
    <mergeCell ref="AC82:AG82"/>
    <mergeCell ref="AJ82:AK82"/>
    <mergeCell ref="B76:H76"/>
    <mergeCell ref="A60:M60"/>
    <mergeCell ref="B74:H74"/>
    <mergeCell ref="K63:L63"/>
    <mergeCell ref="M63:N63"/>
    <mergeCell ref="M64:N64"/>
    <mergeCell ref="K64:L64"/>
    <mergeCell ref="I74:O74"/>
    <mergeCell ref="I76:O76"/>
    <mergeCell ref="M61:N61"/>
    <mergeCell ref="A81:J81"/>
    <mergeCell ref="B78:H78"/>
    <mergeCell ref="A82:H82"/>
    <mergeCell ref="B77:H77"/>
    <mergeCell ref="I77:O77"/>
    <mergeCell ref="I82:M82"/>
    <mergeCell ref="N82:R82"/>
    <mergeCell ref="I78:O78"/>
    <mergeCell ref="P78:V78"/>
    <mergeCell ref="AP7:AR7"/>
    <mergeCell ref="AI11:AK11"/>
    <mergeCell ref="AI12:AK12"/>
    <mergeCell ref="AL12:AM12"/>
    <mergeCell ref="AN12:AO12"/>
    <mergeCell ref="AL11:AM11"/>
    <mergeCell ref="AN11:AO11"/>
    <mergeCell ref="AP12:AR12"/>
    <mergeCell ref="AN8:AO8"/>
    <mergeCell ref="AP8:AR8"/>
    <mergeCell ref="AL8:AM8"/>
    <mergeCell ref="AC11:AD11"/>
    <mergeCell ref="AI8:AK8"/>
    <mergeCell ref="AP11:AR11"/>
    <mergeCell ref="AC8:AD8"/>
    <mergeCell ref="I75:O75"/>
    <mergeCell ref="P75:V75"/>
    <mergeCell ref="W75:AC75"/>
    <mergeCell ref="AD75:AJ75"/>
    <mergeCell ref="M62:N62"/>
    <mergeCell ref="M67:N67"/>
    <mergeCell ref="K62:L62"/>
    <mergeCell ref="K65:L65"/>
    <mergeCell ref="K67:L67"/>
    <mergeCell ref="K61:L61"/>
    <mergeCell ref="AK79:AQ79"/>
    <mergeCell ref="M68:N68"/>
    <mergeCell ref="O66:R66"/>
    <mergeCell ref="O67:R67"/>
    <mergeCell ref="O68:R68"/>
    <mergeCell ref="AR79:AX79"/>
    <mergeCell ref="B79:H79"/>
    <mergeCell ref="I79:O79"/>
    <mergeCell ref="P79:V79"/>
    <mergeCell ref="W79:AC79"/>
    <mergeCell ref="B87:H87"/>
    <mergeCell ref="AN83:AP83"/>
    <mergeCell ref="AQ83:AR83"/>
    <mergeCell ref="AJ83:AK83"/>
    <mergeCell ref="B85:H85"/>
    <mergeCell ref="B84:H84"/>
    <mergeCell ref="AJ84:AK84"/>
    <mergeCell ref="AL84:AM84"/>
    <mergeCell ref="AN84:AP84"/>
    <mergeCell ref="AQ85:AR85"/>
    <mergeCell ref="O93:S93"/>
    <mergeCell ref="T93:X93"/>
    <mergeCell ref="AL93:AP93"/>
    <mergeCell ref="AH87:AI87"/>
    <mergeCell ref="AJ85:AK85"/>
    <mergeCell ref="AS87:AT87"/>
    <mergeCell ref="AU87:AW87"/>
    <mergeCell ref="AJ87:AK87"/>
    <mergeCell ref="AL87:AM87"/>
    <mergeCell ref="AN87:AP87"/>
    <mergeCell ref="AQ87:AR87"/>
    <mergeCell ref="AU84:AW84"/>
    <mergeCell ref="AS84:AT84"/>
    <mergeCell ref="AS85:AT85"/>
    <mergeCell ref="AU85:AW85"/>
    <mergeCell ref="Y95:AF98"/>
    <mergeCell ref="A98:C99"/>
    <mergeCell ref="D98:I99"/>
    <mergeCell ref="A94:C95"/>
    <mergeCell ref="D94:I95"/>
    <mergeCell ref="Z99:AE100"/>
    <mergeCell ref="D106:I107"/>
    <mergeCell ref="A114:C115"/>
    <mergeCell ref="D114:I115"/>
    <mergeCell ref="A110:C111"/>
    <mergeCell ref="D110:I111"/>
    <mergeCell ref="BB118:BD119"/>
    <mergeCell ref="AV118:BA119"/>
    <mergeCell ref="AV114:BA115"/>
    <mergeCell ref="BB114:BD115"/>
    <mergeCell ref="A118:C119"/>
    <mergeCell ref="D118:I119"/>
    <mergeCell ref="A122:C123"/>
    <mergeCell ref="D122:I123"/>
    <mergeCell ref="AQ120:AS120"/>
    <mergeCell ref="BB122:BD123"/>
    <mergeCell ref="A125:G125"/>
    <mergeCell ref="AV122:BA123"/>
    <mergeCell ref="AJ127:AN127"/>
    <mergeCell ref="W130:AB130"/>
    <mergeCell ref="U128:V128"/>
    <mergeCell ref="W128:AA128"/>
    <mergeCell ref="AH128:AI128"/>
    <mergeCell ref="AH127:AI127"/>
    <mergeCell ref="U127:V127"/>
    <mergeCell ref="W127:AA127"/>
    <mergeCell ref="AC127:AF127"/>
    <mergeCell ref="C127:G127"/>
    <mergeCell ref="H127:N127"/>
    <mergeCell ref="P127:S127"/>
    <mergeCell ref="A126:G126"/>
    <mergeCell ref="C133:G133"/>
    <mergeCell ref="H136:S136"/>
    <mergeCell ref="T136:Y136"/>
    <mergeCell ref="Z133:AB133"/>
    <mergeCell ref="A135:B135"/>
    <mergeCell ref="C135:G135"/>
    <mergeCell ref="H135:S135"/>
    <mergeCell ref="A134:B134"/>
    <mergeCell ref="C134:G134"/>
    <mergeCell ref="T134:Y134"/>
    <mergeCell ref="AC133:AN133"/>
    <mergeCell ref="K131:BC131"/>
    <mergeCell ref="AO133:AT133"/>
    <mergeCell ref="AP128:AS128"/>
    <mergeCell ref="AC128:AF128"/>
    <mergeCell ref="T133:Y133"/>
    <mergeCell ref="AJ128:AN128"/>
    <mergeCell ref="J130:U130"/>
    <mergeCell ref="H128:N128"/>
    <mergeCell ref="P128:S128"/>
    <mergeCell ref="AP141:AS141"/>
    <mergeCell ref="AH138:AI138"/>
    <mergeCell ref="U138:V138"/>
    <mergeCell ref="W138:AA138"/>
    <mergeCell ref="AJ138:AN138"/>
    <mergeCell ref="AP138:AS138"/>
    <mergeCell ref="A141:B141"/>
    <mergeCell ref="C141:G141"/>
    <mergeCell ref="H133:S133"/>
    <mergeCell ref="H141:N141"/>
    <mergeCell ref="A137:G137"/>
    <mergeCell ref="A136:B136"/>
    <mergeCell ref="C136:G136"/>
    <mergeCell ref="A133:B133"/>
    <mergeCell ref="H134:S134"/>
    <mergeCell ref="A140:B140"/>
    <mergeCell ref="AH141:AI141"/>
    <mergeCell ref="AJ141:AN141"/>
    <mergeCell ref="A131:J131"/>
    <mergeCell ref="A138:B138"/>
    <mergeCell ref="C138:G138"/>
    <mergeCell ref="H138:N138"/>
    <mergeCell ref="A130:I130"/>
    <mergeCell ref="A128:B128"/>
    <mergeCell ref="C128:G128"/>
    <mergeCell ref="A127:B127"/>
    <mergeCell ref="P138:S138"/>
    <mergeCell ref="M65:N65"/>
    <mergeCell ref="M66:N66"/>
    <mergeCell ref="M71:N71"/>
    <mergeCell ref="M70:N70"/>
    <mergeCell ref="O70:R70"/>
    <mergeCell ref="O71:R71"/>
    <mergeCell ref="S65:V65"/>
    <mergeCell ref="S71:V71"/>
    <mergeCell ref="A61:D61"/>
    <mergeCell ref="E61:H61"/>
    <mergeCell ref="I61:J61"/>
    <mergeCell ref="I62:J62"/>
    <mergeCell ref="A64:D64"/>
    <mergeCell ref="E64:H64"/>
    <mergeCell ref="A63:D63"/>
    <mergeCell ref="A62:D62"/>
    <mergeCell ref="E62:H62"/>
    <mergeCell ref="E63:H63"/>
    <mergeCell ref="I63:J63"/>
    <mergeCell ref="A65:D65"/>
    <mergeCell ref="E65:H65"/>
    <mergeCell ref="I65:J65"/>
    <mergeCell ref="I64:J64"/>
    <mergeCell ref="A66:D66"/>
    <mergeCell ref="E66:H66"/>
    <mergeCell ref="E68:H68"/>
    <mergeCell ref="I68:J68"/>
    <mergeCell ref="K68:L68"/>
    <mergeCell ref="I66:J66"/>
    <mergeCell ref="K66:L66"/>
    <mergeCell ref="A67:D67"/>
    <mergeCell ref="E67:H67"/>
    <mergeCell ref="I67:J67"/>
    <mergeCell ref="O65:R65"/>
    <mergeCell ref="E69:H69"/>
    <mergeCell ref="I69:J69"/>
    <mergeCell ref="K69:L69"/>
    <mergeCell ref="M69:N69"/>
    <mergeCell ref="A70:D70"/>
    <mergeCell ref="E70:H70"/>
    <mergeCell ref="I70:J70"/>
    <mergeCell ref="K70:L70"/>
    <mergeCell ref="A68:D68"/>
    <mergeCell ref="W64:Z64"/>
    <mergeCell ref="A71:D71"/>
    <mergeCell ref="E71:H71"/>
    <mergeCell ref="I71:J71"/>
    <mergeCell ref="K71:L71"/>
    <mergeCell ref="O61:R61"/>
    <mergeCell ref="O62:R62"/>
    <mergeCell ref="O63:R63"/>
    <mergeCell ref="A69:D69"/>
    <mergeCell ref="O64:R64"/>
    <mergeCell ref="AC62:AD62"/>
    <mergeCell ref="O69:R69"/>
    <mergeCell ref="S61:V61"/>
    <mergeCell ref="W61:Z61"/>
    <mergeCell ref="S63:V63"/>
    <mergeCell ref="W63:Z63"/>
    <mergeCell ref="W65:Z65"/>
    <mergeCell ref="S68:V68"/>
    <mergeCell ref="W68:Z68"/>
    <mergeCell ref="S64:V64"/>
    <mergeCell ref="AC67:AD67"/>
    <mergeCell ref="S67:V67"/>
    <mergeCell ref="S69:V69"/>
    <mergeCell ref="AG61:AJ61"/>
    <mergeCell ref="AE61:AF61"/>
    <mergeCell ref="AG64:AJ64"/>
    <mergeCell ref="AA65:AB65"/>
    <mergeCell ref="AC65:AD65"/>
    <mergeCell ref="AG63:AJ63"/>
    <mergeCell ref="AE64:AF64"/>
    <mergeCell ref="AK64:AN64"/>
    <mergeCell ref="AK65:AN65"/>
    <mergeCell ref="W66:Z66"/>
    <mergeCell ref="AA66:AB66"/>
    <mergeCell ref="AC68:AD68"/>
    <mergeCell ref="S62:V62"/>
    <mergeCell ref="W62:Z62"/>
    <mergeCell ref="S66:V66"/>
    <mergeCell ref="AG67:AJ67"/>
    <mergeCell ref="AE66:AF66"/>
    <mergeCell ref="W71:Z71"/>
    <mergeCell ref="AA71:AB71"/>
    <mergeCell ref="AE69:AF69"/>
    <mergeCell ref="AG69:AJ69"/>
    <mergeCell ref="AO62:AR62"/>
    <mergeCell ref="AE71:AF71"/>
    <mergeCell ref="AG71:AJ71"/>
    <mergeCell ref="AK69:AN69"/>
    <mergeCell ref="AE68:AF68"/>
    <mergeCell ref="AC70:AD70"/>
    <mergeCell ref="S70:V70"/>
    <mergeCell ref="W70:Z70"/>
    <mergeCell ref="AA70:AB70"/>
    <mergeCell ref="AC69:AD69"/>
    <mergeCell ref="AG68:AJ68"/>
    <mergeCell ref="AC66:AD66"/>
    <mergeCell ref="W67:Z67"/>
    <mergeCell ref="AA67:AB67"/>
    <mergeCell ref="AG66:AJ66"/>
    <mergeCell ref="W69:Z69"/>
    <mergeCell ref="AK66:AN66"/>
    <mergeCell ref="AS65:AT65"/>
    <mergeCell ref="AO66:AR66"/>
    <mergeCell ref="AU66:AV66"/>
    <mergeCell ref="AW65:AX65"/>
    <mergeCell ref="AW64:AX64"/>
    <mergeCell ref="AU65:AV65"/>
    <mergeCell ref="AS66:AT66"/>
    <mergeCell ref="AO65:AR65"/>
    <mergeCell ref="AO64:AR64"/>
    <mergeCell ref="AS68:AT68"/>
    <mergeCell ref="AU68:AV68"/>
    <mergeCell ref="AK67:AN67"/>
    <mergeCell ref="AO67:AR67"/>
    <mergeCell ref="AU67:AV67"/>
    <mergeCell ref="AS67:AT67"/>
    <mergeCell ref="BI4:BO4"/>
    <mergeCell ref="BG5:BH5"/>
    <mergeCell ref="BI5:BO5"/>
    <mergeCell ref="BG6:BH6"/>
    <mergeCell ref="BI6:BO6"/>
    <mergeCell ref="BG4:BH4"/>
    <mergeCell ref="BG7:BH7"/>
    <mergeCell ref="BG10:BH10"/>
    <mergeCell ref="BG13:BH13"/>
    <mergeCell ref="BG17:BH17"/>
    <mergeCell ref="BI12:BO12"/>
    <mergeCell ref="BI7:BO7"/>
    <mergeCell ref="BI8:BO8"/>
    <mergeCell ref="BG9:BH9"/>
    <mergeCell ref="BI9:BO9"/>
    <mergeCell ref="BI10:BO10"/>
    <mergeCell ref="BG8:BH8"/>
    <mergeCell ref="BI17:BO17"/>
    <mergeCell ref="BG18:BH18"/>
    <mergeCell ref="BI18:BO18"/>
    <mergeCell ref="BI13:BO13"/>
    <mergeCell ref="BG14:BH14"/>
    <mergeCell ref="BI14:BO14"/>
    <mergeCell ref="BG20:BH20"/>
    <mergeCell ref="BI20:BO20"/>
    <mergeCell ref="BG19:BH19"/>
    <mergeCell ref="BG11:BH11"/>
    <mergeCell ref="BI11:BO11"/>
    <mergeCell ref="BG12:BH12"/>
    <mergeCell ref="BG24:BH24"/>
    <mergeCell ref="BI24:BO24"/>
    <mergeCell ref="BI25:BO25"/>
    <mergeCell ref="BG26:BH26"/>
    <mergeCell ref="BI26:BO26"/>
    <mergeCell ref="BG15:BH15"/>
    <mergeCell ref="BI15:BO15"/>
    <mergeCell ref="BI16:BO16"/>
    <mergeCell ref="BG16:BH16"/>
    <mergeCell ref="BI19:BO19"/>
    <mergeCell ref="BG21:BH21"/>
    <mergeCell ref="BI21:BO21"/>
    <mergeCell ref="BI32:BO32"/>
    <mergeCell ref="BG22:BH22"/>
    <mergeCell ref="BG25:BH25"/>
    <mergeCell ref="BG27:BH27"/>
    <mergeCell ref="BI27:BO27"/>
    <mergeCell ref="BI22:BO22"/>
    <mergeCell ref="BG23:BH23"/>
    <mergeCell ref="BI23:BO23"/>
    <mergeCell ref="BG32:BH32"/>
    <mergeCell ref="BG33:BH33"/>
    <mergeCell ref="BI33:BO33"/>
    <mergeCell ref="BG28:BH28"/>
    <mergeCell ref="BI28:BO28"/>
    <mergeCell ref="BG29:BH29"/>
    <mergeCell ref="BI35:BO35"/>
    <mergeCell ref="BG36:BH36"/>
    <mergeCell ref="BI36:BO36"/>
    <mergeCell ref="BI39:BO39"/>
    <mergeCell ref="BI37:BO37"/>
    <mergeCell ref="BI29:BO29"/>
    <mergeCell ref="BG30:BH30"/>
    <mergeCell ref="BI30:BO30"/>
    <mergeCell ref="BG31:BH31"/>
    <mergeCell ref="BI31:BO31"/>
    <mergeCell ref="AC71:AD71"/>
    <mergeCell ref="BG34:BH34"/>
    <mergeCell ref="AW62:AX62"/>
    <mergeCell ref="BG37:BH37"/>
    <mergeCell ref="AW39:AY39"/>
    <mergeCell ref="AW47:AY47"/>
    <mergeCell ref="BG35:BH35"/>
    <mergeCell ref="AK68:AN68"/>
    <mergeCell ref="AO68:AR68"/>
    <mergeCell ref="AS69:AT69"/>
    <mergeCell ref="BI34:BO34"/>
    <mergeCell ref="BG38:BH38"/>
    <mergeCell ref="P141:S141"/>
    <mergeCell ref="U141:V141"/>
    <mergeCell ref="W141:AA141"/>
    <mergeCell ref="AC141:AF141"/>
    <mergeCell ref="AU70:AV70"/>
    <mergeCell ref="AS34:AV34"/>
    <mergeCell ref="AO71:AR71"/>
    <mergeCell ref="AK70:AN70"/>
    <mergeCell ref="AS71:AT71"/>
    <mergeCell ref="AU138:BC141"/>
    <mergeCell ref="AS70:AT70"/>
    <mergeCell ref="AU133:BC136"/>
    <mergeCell ref="AU127:BC128"/>
    <mergeCell ref="AU71:AV71"/>
    <mergeCell ref="AP127:AS127"/>
    <mergeCell ref="AW27:AY27"/>
    <mergeCell ref="AW28:AY28"/>
    <mergeCell ref="AW32:AY32"/>
    <mergeCell ref="AW34:AY34"/>
    <mergeCell ref="AW36:AY36"/>
    <mergeCell ref="AS64:AT64"/>
    <mergeCell ref="AY61:BB61"/>
    <mergeCell ref="AY62:BB62"/>
    <mergeCell ref="AW35:AY35"/>
    <mergeCell ref="AS36:AV36"/>
    <mergeCell ref="AS40:AV40"/>
    <mergeCell ref="AS33:AV33"/>
    <mergeCell ref="AW40:AY40"/>
    <mergeCell ref="AS41:AV41"/>
    <mergeCell ref="AY66:BB66"/>
    <mergeCell ref="AW66:AX66"/>
    <mergeCell ref="AU64:AV64"/>
    <mergeCell ref="AY65:BB65"/>
    <mergeCell ref="AS35:AV35"/>
    <mergeCell ref="AP29:AR29"/>
    <mergeCell ref="AS29:AV29"/>
    <mergeCell ref="AW29:AY29"/>
    <mergeCell ref="AO69:AR69"/>
    <mergeCell ref="AY64:BB64"/>
    <mergeCell ref="AW41:AY41"/>
    <mergeCell ref="AN36:AO36"/>
    <mergeCell ref="AP36:AR36"/>
    <mergeCell ref="AN39:AO39"/>
    <mergeCell ref="AW33:AY33"/>
    <mergeCell ref="AS25:AV25"/>
    <mergeCell ref="AP27:AR27"/>
    <mergeCell ref="AC28:AD28"/>
    <mergeCell ref="AE28:AF28"/>
    <mergeCell ref="AI28:AK28"/>
    <mergeCell ref="AW25:AY25"/>
    <mergeCell ref="AS26:AV26"/>
    <mergeCell ref="AW26:AY26"/>
    <mergeCell ref="AS27:AV27"/>
    <mergeCell ref="AS28:AV28"/>
    <mergeCell ref="A31:H31"/>
    <mergeCell ref="I31:K31"/>
    <mergeCell ref="L31:R31"/>
    <mergeCell ref="S31:U31"/>
    <mergeCell ref="A32:H32"/>
    <mergeCell ref="B34:H34"/>
    <mergeCell ref="B33:H33"/>
    <mergeCell ref="I32:M32"/>
    <mergeCell ref="N32:R32"/>
    <mergeCell ref="S32:W32"/>
    <mergeCell ref="B36:H36"/>
    <mergeCell ref="AC36:AD36"/>
    <mergeCell ref="AE36:AF36"/>
    <mergeCell ref="AG36:AH36"/>
    <mergeCell ref="B35:H35"/>
    <mergeCell ref="AC35:AD35"/>
    <mergeCell ref="AG35:AH35"/>
    <mergeCell ref="AE40:AF40"/>
    <mergeCell ref="AG40:AH40"/>
    <mergeCell ref="AI40:AK40"/>
    <mergeCell ref="AL40:AM40"/>
    <mergeCell ref="AN40:AO40"/>
    <mergeCell ref="AP40:AR40"/>
    <mergeCell ref="AY63:BB63"/>
    <mergeCell ref="AN41:AO41"/>
    <mergeCell ref="AP41:AR41"/>
    <mergeCell ref="AN48:AO48"/>
    <mergeCell ref="AP48:AR48"/>
    <mergeCell ref="AN46:AO46"/>
    <mergeCell ref="AP50:AR50"/>
    <mergeCell ref="AS63:AT63"/>
    <mergeCell ref="AW63:AX63"/>
    <mergeCell ref="AU63:AV63"/>
    <mergeCell ref="AU69:AV69"/>
    <mergeCell ref="AG10:AL10"/>
    <mergeCell ref="AE10:AF10"/>
    <mergeCell ref="AG31:AL31"/>
    <mergeCell ref="AE31:AF31"/>
    <mergeCell ref="AG52:AL52"/>
    <mergeCell ref="AE52:AF52"/>
    <mergeCell ref="AI36:AK36"/>
    <mergeCell ref="AL36:AM36"/>
    <mergeCell ref="AE35:AF35"/>
  </mergeCells>
  <conditionalFormatting sqref="I82:AG82">
    <cfRule type="cellIs" priority="23" dxfId="28" operator="equal" stopIfTrue="1">
      <formula>0</formula>
    </cfRule>
  </conditionalFormatting>
  <conditionalFormatting sqref="I53:AB53 X11 I25 B40:B43 B26:B29 X39 I11 X25 B12:B15 I39 N11 S11 N25 S25 N39 S39 B54:H58">
    <cfRule type="cellIs" priority="19" dxfId="29" operator="lessThan" stopIfTrue="1">
      <formula>41</formula>
    </cfRule>
  </conditionalFormatting>
  <conditionalFormatting sqref="I32:AB32 I18:AB18 I4:AB4 I46:AB46">
    <cfRule type="cellIs" priority="20" dxfId="30" operator="lessThan" stopIfTrue="1">
      <formula>41</formula>
    </cfRule>
  </conditionalFormatting>
  <conditionalFormatting sqref="B5:B8 B33:H36 B19:H22 C5:H5 B47:H50">
    <cfRule type="cellIs" priority="21" dxfId="30" operator="lessThan" stopIfTrue="1">
      <formula>41</formula>
    </cfRule>
    <cfRule type="cellIs" priority="22" dxfId="30" operator="lessThan" stopIfTrue="1">
      <formula>41</formula>
    </cfRule>
  </conditionalFormatting>
  <conditionalFormatting sqref="AS12:AV15">
    <cfRule type="cellIs" priority="17" dxfId="7" operator="equal" stopIfTrue="1">
      <formula>2</formula>
    </cfRule>
    <cfRule type="cellIs" priority="18" dxfId="6" operator="equal" stopIfTrue="1">
      <formula>1</formula>
    </cfRule>
  </conditionalFormatting>
  <conditionalFormatting sqref="AS19:AV22">
    <cfRule type="cellIs" priority="15" dxfId="7" operator="equal" stopIfTrue="1">
      <formula>2</formula>
    </cfRule>
    <cfRule type="cellIs" priority="16" dxfId="6" operator="equal" stopIfTrue="1">
      <formula>1</formula>
    </cfRule>
  </conditionalFormatting>
  <conditionalFormatting sqref="AS26:AV29">
    <cfRule type="cellIs" priority="13" dxfId="7" operator="equal" stopIfTrue="1">
      <formula>2</formula>
    </cfRule>
    <cfRule type="cellIs" priority="14" dxfId="6" operator="equal" stopIfTrue="1">
      <formula>1</formula>
    </cfRule>
  </conditionalFormatting>
  <conditionalFormatting sqref="AS33:AV36">
    <cfRule type="cellIs" priority="11" dxfId="7" operator="equal" stopIfTrue="1">
      <formula>2</formula>
    </cfRule>
    <cfRule type="cellIs" priority="12" dxfId="6" operator="equal" stopIfTrue="1">
      <formula>1</formula>
    </cfRule>
  </conditionalFormatting>
  <conditionalFormatting sqref="AS40:AV43">
    <cfRule type="cellIs" priority="8" dxfId="7" operator="equal" stopIfTrue="1">
      <formula>2</formula>
    </cfRule>
    <cfRule type="cellIs" priority="9" dxfId="6" operator="equal" stopIfTrue="1">
      <formula>1</formula>
    </cfRule>
    <cfRule type="cellIs" priority="10" dxfId="0" operator="equal" stopIfTrue="1">
      <formula>1</formula>
    </cfRule>
  </conditionalFormatting>
  <conditionalFormatting sqref="AS47:AV50">
    <cfRule type="cellIs" priority="6" dxfId="7" operator="equal" stopIfTrue="1">
      <formula>2</formula>
    </cfRule>
    <cfRule type="cellIs" priority="7" dxfId="6" operator="equal" stopIfTrue="1">
      <formula>1</formula>
    </cfRule>
  </conditionalFormatting>
  <conditionalFormatting sqref="AS54:AV58">
    <cfRule type="cellIs" priority="4" dxfId="7" operator="equal" stopIfTrue="1">
      <formula>2</formula>
    </cfRule>
    <cfRule type="cellIs" priority="5" dxfId="6" operator="equal" stopIfTrue="1">
      <formula>1</formula>
    </cfRule>
  </conditionalFormatting>
  <conditionalFormatting sqref="AS5:AV8">
    <cfRule type="cellIs" priority="1" dxfId="7" operator="equal" stopIfTrue="1">
      <formula>2</formula>
    </cfRule>
    <cfRule type="cellIs" priority="2" dxfId="6" operator="equal" stopIfTrue="1">
      <formula>1</formula>
    </cfRule>
    <cfRule type="cellIs" priority="3" dxfId="0" operator="equal" stopIfTrue="1">
      <formula>1</formula>
    </cfRule>
  </conditionalFormatting>
  <printOptions horizontalCentered="1"/>
  <pageMargins left="0.35433070866141736" right="0.3937007874015748" top="0.31496062992125984" bottom="0.1968503937007874" header="0.4724409448818898" footer="0.2755905511811024"/>
  <pageSetup orientation="portrait" paperSize="9" scale="80"/>
  <rowBreaks count="1" manualBreakCount="1">
    <brk id="88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I153"/>
  <sheetViews>
    <sheetView zoomScalePageLayoutView="0" workbookViewId="0" topLeftCell="A65">
      <selection activeCell="A1" sqref="A1:BE1"/>
    </sheetView>
  </sheetViews>
  <sheetFormatPr defaultColWidth="1.875" defaultRowHeight="14.25" customHeight="1"/>
  <cols>
    <col min="1" max="16384" width="1.875" style="1" customWidth="1"/>
  </cols>
  <sheetData>
    <row r="1" spans="1:61" ht="17.25" customHeight="1">
      <c r="A1" s="1011" t="s">
        <v>77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1011"/>
      <c r="AK1" s="1011"/>
      <c r="AL1" s="1011"/>
      <c r="AM1" s="1011"/>
      <c r="AN1" s="1011"/>
      <c r="AO1" s="1011"/>
      <c r="AP1" s="1011"/>
      <c r="AQ1" s="1011"/>
      <c r="AR1" s="1011"/>
      <c r="AS1" s="1011"/>
      <c r="AT1" s="1011"/>
      <c r="AU1" s="1011"/>
      <c r="AV1" s="1011"/>
      <c r="AW1" s="1011"/>
      <c r="AX1" s="1011"/>
      <c r="AY1" s="1011"/>
      <c r="AZ1" s="1011"/>
      <c r="BA1" s="1011"/>
      <c r="BB1" s="1011"/>
      <c r="BC1" s="1011"/>
      <c r="BD1" s="1011"/>
      <c r="BE1" s="1011"/>
      <c r="BF1" s="10"/>
      <c r="BG1" s="10"/>
      <c r="BH1" s="10"/>
      <c r="BI1" s="10"/>
    </row>
    <row r="2" spans="1:57" ht="29.25" customHeight="1">
      <c r="A2" s="1006" t="s">
        <v>265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4" t="s">
        <v>270</v>
      </c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1004"/>
      <c r="X2" s="1004"/>
      <c r="Y2" s="1004"/>
      <c r="Z2" s="1004"/>
      <c r="AA2" s="1004"/>
      <c r="AB2" s="1004"/>
      <c r="AC2" s="1004" t="s">
        <v>135</v>
      </c>
      <c r="AD2" s="1004"/>
      <c r="AE2" s="1004"/>
      <c r="AF2" s="1004"/>
      <c r="AG2" s="1004"/>
      <c r="AH2" s="1004"/>
      <c r="AI2" s="1004"/>
      <c r="AJ2" s="1004"/>
      <c r="AK2" s="1004"/>
      <c r="AL2" s="1005"/>
      <c r="AM2" s="1005"/>
      <c r="AN2" s="1005"/>
      <c r="AO2" s="1005"/>
      <c r="AP2" s="1005"/>
      <c r="AQ2" s="1005"/>
      <c r="AR2" s="1005"/>
      <c r="AS2" s="1005"/>
      <c r="AT2" s="1005"/>
      <c r="AU2" s="1005"/>
      <c r="AV2" s="1005"/>
      <c r="AW2" s="1005"/>
      <c r="AX2" s="1005"/>
      <c r="AY2" s="1005"/>
      <c r="AZ2" s="1005"/>
      <c r="BA2" s="1005"/>
      <c r="BB2" s="1005"/>
      <c r="BC2" s="1005"/>
      <c r="BD2" s="1005"/>
      <c r="BE2" s="1005"/>
    </row>
    <row r="3" spans="1:57" ht="14.25" customHeight="1" thickBot="1">
      <c r="A3" s="841" t="s">
        <v>261</v>
      </c>
      <c r="B3" s="841"/>
      <c r="C3" s="841"/>
      <c r="D3" s="841"/>
      <c r="E3" s="841"/>
      <c r="F3" s="841"/>
      <c r="G3" s="841"/>
      <c r="H3" s="841"/>
      <c r="I3" s="843" t="s">
        <v>74</v>
      </c>
      <c r="J3" s="843"/>
      <c r="K3" s="843"/>
      <c r="L3" s="842" t="str">
        <f>'抽選'!L3</f>
        <v>西の原</v>
      </c>
      <c r="M3" s="842"/>
      <c r="N3" s="842"/>
      <c r="O3" s="842"/>
      <c r="P3" s="842"/>
      <c r="Q3" s="842"/>
      <c r="R3" s="842"/>
      <c r="S3" s="843" t="s">
        <v>134</v>
      </c>
      <c r="T3" s="843"/>
      <c r="U3" s="843"/>
      <c r="V3" s="842" t="str">
        <f>'抽選'!V3</f>
        <v>西の原</v>
      </c>
      <c r="W3" s="842"/>
      <c r="X3" s="842"/>
      <c r="Y3" s="842"/>
      <c r="Z3" s="842"/>
      <c r="AA3" s="842"/>
      <c r="AB3" s="842"/>
      <c r="AC3" s="2"/>
      <c r="AD3" s="841" t="str">
        <f>'抽選'!A10</f>
        <v>【Ｂ組】  会場：</v>
      </c>
      <c r="AE3" s="841"/>
      <c r="AF3" s="841"/>
      <c r="AG3" s="841"/>
      <c r="AH3" s="841"/>
      <c r="AI3" s="841"/>
      <c r="AJ3" s="841"/>
      <c r="AK3" s="841"/>
      <c r="AL3" s="843" t="s">
        <v>74</v>
      </c>
      <c r="AM3" s="843"/>
      <c r="AN3" s="843"/>
      <c r="AO3" s="842" t="str">
        <f>'抽選'!L10</f>
        <v>井野</v>
      </c>
      <c r="AP3" s="842"/>
      <c r="AQ3" s="842"/>
      <c r="AR3" s="842"/>
      <c r="AS3" s="842"/>
      <c r="AT3" s="842"/>
      <c r="AU3" s="842"/>
      <c r="AV3" s="843" t="s">
        <v>134</v>
      </c>
      <c r="AW3" s="843"/>
      <c r="AX3" s="843"/>
      <c r="AY3" s="842" t="str">
        <f>'抽選'!V10</f>
        <v>船穂</v>
      </c>
      <c r="AZ3" s="842"/>
      <c r="BA3" s="842"/>
      <c r="BB3" s="842"/>
      <c r="BC3" s="842"/>
      <c r="BD3" s="842"/>
      <c r="BE3" s="842"/>
    </row>
    <row r="4" spans="1:57" ht="14.25" customHeight="1" thickBot="1">
      <c r="A4" s="999" t="s">
        <v>148</v>
      </c>
      <c r="B4" s="721"/>
      <c r="C4" s="721"/>
      <c r="D4" s="721"/>
      <c r="E4" s="721"/>
      <c r="F4" s="721"/>
      <c r="G4" s="721"/>
      <c r="H4" s="1007"/>
      <c r="I4" s="791" t="str">
        <f>B5</f>
        <v>四街道</v>
      </c>
      <c r="J4" s="792"/>
      <c r="K4" s="792"/>
      <c r="L4" s="792"/>
      <c r="M4" s="792"/>
      <c r="N4" s="792" t="str">
        <f>B6</f>
        <v>八街南</v>
      </c>
      <c r="O4" s="792"/>
      <c r="P4" s="792"/>
      <c r="Q4" s="792"/>
      <c r="R4" s="792"/>
      <c r="S4" s="792" t="str">
        <f>B7</f>
        <v>西の原</v>
      </c>
      <c r="T4" s="792"/>
      <c r="U4" s="792"/>
      <c r="V4" s="792"/>
      <c r="W4" s="792"/>
      <c r="X4" s="792" t="str">
        <f>B8</f>
        <v>栄</v>
      </c>
      <c r="Y4" s="792"/>
      <c r="Z4" s="792"/>
      <c r="AA4" s="793"/>
      <c r="AB4" s="794"/>
      <c r="AC4" s="11"/>
      <c r="AD4" s="999" t="s">
        <v>149</v>
      </c>
      <c r="AE4" s="1000"/>
      <c r="AF4" s="1000"/>
      <c r="AG4" s="1000"/>
      <c r="AH4" s="1000"/>
      <c r="AI4" s="1000"/>
      <c r="AJ4" s="1000"/>
      <c r="AK4" s="1001"/>
      <c r="AL4" s="883" t="str">
        <f>AE5</f>
        <v>井野</v>
      </c>
      <c r="AM4" s="813"/>
      <c r="AN4" s="813"/>
      <c r="AO4" s="813"/>
      <c r="AP4" s="813"/>
      <c r="AQ4" s="813" t="str">
        <f>AE6</f>
        <v>大山口</v>
      </c>
      <c r="AR4" s="813"/>
      <c r="AS4" s="813"/>
      <c r="AT4" s="813"/>
      <c r="AU4" s="813"/>
      <c r="AV4" s="813" t="str">
        <f>AE7</f>
        <v>七次台</v>
      </c>
      <c r="AW4" s="813"/>
      <c r="AX4" s="813"/>
      <c r="AY4" s="813"/>
      <c r="AZ4" s="813"/>
      <c r="BA4" s="813" t="str">
        <f>AE8</f>
        <v>船穂</v>
      </c>
      <c r="BB4" s="813"/>
      <c r="BC4" s="813"/>
      <c r="BD4" s="814"/>
      <c r="BE4" s="815"/>
    </row>
    <row r="5" spans="1:57" ht="14.25" customHeight="1">
      <c r="A5" s="200">
        <v>1</v>
      </c>
      <c r="B5" s="479" t="str">
        <f>'抽選'!BI5</f>
        <v>四街道</v>
      </c>
      <c r="C5" s="479"/>
      <c r="D5" s="479"/>
      <c r="E5" s="479"/>
      <c r="F5" s="479"/>
      <c r="G5" s="479"/>
      <c r="H5" s="480"/>
      <c r="I5" s="1008"/>
      <c r="J5" s="806"/>
      <c r="K5" s="806"/>
      <c r="L5" s="806"/>
      <c r="M5" s="806"/>
      <c r="N5" s="800" t="str">
        <f>I3&amp;"①"</f>
        <v>29日①</v>
      </c>
      <c r="O5" s="801"/>
      <c r="P5" s="801"/>
      <c r="Q5" s="801"/>
      <c r="R5" s="801"/>
      <c r="S5" s="800" t="str">
        <f>I3&amp;"③"</f>
        <v>29日③</v>
      </c>
      <c r="T5" s="801"/>
      <c r="U5" s="801"/>
      <c r="V5" s="801"/>
      <c r="W5" s="801"/>
      <c r="X5" s="802" t="str">
        <f>S3&amp;"①"</f>
        <v>5日①</v>
      </c>
      <c r="Y5" s="803"/>
      <c r="Z5" s="803"/>
      <c r="AA5" s="803"/>
      <c r="AB5" s="804"/>
      <c r="AC5" s="11"/>
      <c r="AD5" s="32">
        <v>5</v>
      </c>
      <c r="AE5" s="689" t="str">
        <f>'抽選'!BI9</f>
        <v>井野</v>
      </c>
      <c r="AF5" s="689"/>
      <c r="AG5" s="689"/>
      <c r="AH5" s="689"/>
      <c r="AI5" s="689"/>
      <c r="AJ5" s="689"/>
      <c r="AK5" s="690"/>
      <c r="AL5" s="805"/>
      <c r="AM5" s="806"/>
      <c r="AN5" s="806"/>
      <c r="AO5" s="806"/>
      <c r="AP5" s="806"/>
      <c r="AQ5" s="800" t="str">
        <f>AL3&amp;"①"</f>
        <v>29日①</v>
      </c>
      <c r="AR5" s="801"/>
      <c r="AS5" s="801"/>
      <c r="AT5" s="801"/>
      <c r="AU5" s="801"/>
      <c r="AV5" s="800" t="str">
        <f>AL3&amp;"③"</f>
        <v>29日③</v>
      </c>
      <c r="AW5" s="801"/>
      <c r="AX5" s="801"/>
      <c r="AY5" s="801"/>
      <c r="AZ5" s="801"/>
      <c r="BA5" s="802" t="str">
        <f>AV3&amp;"①"</f>
        <v>5日①</v>
      </c>
      <c r="BB5" s="803"/>
      <c r="BC5" s="803"/>
      <c r="BD5" s="803"/>
      <c r="BE5" s="804"/>
    </row>
    <row r="6" spans="1:57" ht="14.25" customHeight="1">
      <c r="A6" s="88">
        <v>2</v>
      </c>
      <c r="B6" s="477" t="str">
        <f>'抽選'!BI6</f>
        <v>八街南</v>
      </c>
      <c r="C6" s="477"/>
      <c r="D6" s="477"/>
      <c r="E6" s="477"/>
      <c r="F6" s="477"/>
      <c r="G6" s="477"/>
      <c r="H6" s="478"/>
      <c r="I6" s="799" t="str">
        <f>I3&amp;"①"</f>
        <v>29日①</v>
      </c>
      <c r="J6" s="796"/>
      <c r="K6" s="796"/>
      <c r="L6" s="796"/>
      <c r="M6" s="796"/>
      <c r="N6" s="810"/>
      <c r="O6" s="811"/>
      <c r="P6" s="811"/>
      <c r="Q6" s="811"/>
      <c r="R6" s="812"/>
      <c r="S6" s="807" t="str">
        <f>S3&amp;"②"</f>
        <v>5日②</v>
      </c>
      <c r="T6" s="808"/>
      <c r="U6" s="808"/>
      <c r="V6" s="808"/>
      <c r="W6" s="808"/>
      <c r="X6" s="807" t="str">
        <f>I3&amp;"④"</f>
        <v>29日④</v>
      </c>
      <c r="Y6" s="808"/>
      <c r="Z6" s="808"/>
      <c r="AA6" s="808"/>
      <c r="AB6" s="809"/>
      <c r="AC6" s="11"/>
      <c r="AD6" s="28">
        <v>6</v>
      </c>
      <c r="AE6" s="816" t="str">
        <f>'抽選'!BI10</f>
        <v>大山口</v>
      </c>
      <c r="AF6" s="816"/>
      <c r="AG6" s="816"/>
      <c r="AH6" s="816"/>
      <c r="AI6" s="816"/>
      <c r="AJ6" s="816"/>
      <c r="AK6" s="706"/>
      <c r="AL6" s="795" t="str">
        <f>AL3&amp;"①"</f>
        <v>29日①</v>
      </c>
      <c r="AM6" s="796"/>
      <c r="AN6" s="796"/>
      <c r="AO6" s="796"/>
      <c r="AP6" s="796"/>
      <c r="AQ6" s="810"/>
      <c r="AR6" s="811"/>
      <c r="AS6" s="811"/>
      <c r="AT6" s="811"/>
      <c r="AU6" s="812"/>
      <c r="AV6" s="807" t="str">
        <f>AV3&amp;"②"</f>
        <v>5日②</v>
      </c>
      <c r="AW6" s="808"/>
      <c r="AX6" s="808"/>
      <c r="AY6" s="808"/>
      <c r="AZ6" s="808"/>
      <c r="BA6" s="807" t="str">
        <f>AL3&amp;"④"</f>
        <v>29日④</v>
      </c>
      <c r="BB6" s="808"/>
      <c r="BC6" s="808"/>
      <c r="BD6" s="808"/>
      <c r="BE6" s="809"/>
    </row>
    <row r="7" spans="1:57" ht="14.25" customHeight="1">
      <c r="A7" s="88">
        <v>3</v>
      </c>
      <c r="B7" s="477" t="str">
        <f>'抽選'!BI7</f>
        <v>西の原</v>
      </c>
      <c r="C7" s="477"/>
      <c r="D7" s="477"/>
      <c r="E7" s="477"/>
      <c r="F7" s="477"/>
      <c r="G7" s="477"/>
      <c r="H7" s="478"/>
      <c r="I7" s="799" t="str">
        <f>I3&amp;"③"</f>
        <v>29日③</v>
      </c>
      <c r="J7" s="796"/>
      <c r="K7" s="796"/>
      <c r="L7" s="796"/>
      <c r="M7" s="796"/>
      <c r="N7" s="797" t="str">
        <f>S3&amp;"②"</f>
        <v>5日②</v>
      </c>
      <c r="O7" s="798"/>
      <c r="P7" s="798"/>
      <c r="Q7" s="798"/>
      <c r="R7" s="799"/>
      <c r="S7" s="810"/>
      <c r="T7" s="811"/>
      <c r="U7" s="811"/>
      <c r="V7" s="811"/>
      <c r="W7" s="812"/>
      <c r="X7" s="807" t="str">
        <f>I3&amp;"②"</f>
        <v>29日②</v>
      </c>
      <c r="Y7" s="808"/>
      <c r="Z7" s="808"/>
      <c r="AA7" s="808"/>
      <c r="AB7" s="809"/>
      <c r="AC7" s="11"/>
      <c r="AD7" s="28">
        <v>7</v>
      </c>
      <c r="AE7" s="816" t="str">
        <f>'抽選'!BI11</f>
        <v>七次台</v>
      </c>
      <c r="AF7" s="816"/>
      <c r="AG7" s="816"/>
      <c r="AH7" s="816"/>
      <c r="AI7" s="816"/>
      <c r="AJ7" s="816"/>
      <c r="AK7" s="706"/>
      <c r="AL7" s="795" t="str">
        <f>AL3&amp;"③"</f>
        <v>29日③</v>
      </c>
      <c r="AM7" s="796"/>
      <c r="AN7" s="796"/>
      <c r="AO7" s="796"/>
      <c r="AP7" s="796"/>
      <c r="AQ7" s="797" t="str">
        <f>AV3&amp;"②"</f>
        <v>5日②</v>
      </c>
      <c r="AR7" s="798"/>
      <c r="AS7" s="798"/>
      <c r="AT7" s="798"/>
      <c r="AU7" s="799"/>
      <c r="AV7" s="810"/>
      <c r="AW7" s="811"/>
      <c r="AX7" s="811"/>
      <c r="AY7" s="811"/>
      <c r="AZ7" s="812"/>
      <c r="BA7" s="807" t="str">
        <f>AL3&amp;"②"</f>
        <v>29日②</v>
      </c>
      <c r="BB7" s="808"/>
      <c r="BC7" s="808"/>
      <c r="BD7" s="808"/>
      <c r="BE7" s="809"/>
    </row>
    <row r="8" spans="1:57" ht="14.25" customHeight="1" thickBot="1">
      <c r="A8" s="90">
        <v>4</v>
      </c>
      <c r="B8" s="468" t="str">
        <f>'抽選'!BI8</f>
        <v>栄</v>
      </c>
      <c r="C8" s="468"/>
      <c r="D8" s="468"/>
      <c r="E8" s="468"/>
      <c r="F8" s="468"/>
      <c r="G8" s="468"/>
      <c r="H8" s="469"/>
      <c r="I8" s="998" t="str">
        <f>S3&amp;"①"</f>
        <v>5日①</v>
      </c>
      <c r="J8" s="821"/>
      <c r="K8" s="821"/>
      <c r="L8" s="821"/>
      <c r="M8" s="821"/>
      <c r="N8" s="821" t="str">
        <f>I3&amp;"④"</f>
        <v>29日④</v>
      </c>
      <c r="O8" s="821"/>
      <c r="P8" s="821"/>
      <c r="Q8" s="821"/>
      <c r="R8" s="821"/>
      <c r="S8" s="822" t="str">
        <f>I3&amp;"②"</f>
        <v>29日②</v>
      </c>
      <c r="T8" s="821"/>
      <c r="U8" s="821"/>
      <c r="V8" s="821"/>
      <c r="W8" s="821"/>
      <c r="X8" s="823"/>
      <c r="Y8" s="823"/>
      <c r="Z8" s="823"/>
      <c r="AA8" s="824"/>
      <c r="AB8" s="825"/>
      <c r="AC8" s="11"/>
      <c r="AD8" s="29">
        <v>8</v>
      </c>
      <c r="AE8" s="884" t="str">
        <f>'抽選'!BI12</f>
        <v>船穂</v>
      </c>
      <c r="AF8" s="884"/>
      <c r="AG8" s="884"/>
      <c r="AH8" s="884"/>
      <c r="AI8" s="884"/>
      <c r="AJ8" s="884"/>
      <c r="AK8" s="709"/>
      <c r="AL8" s="820" t="str">
        <f>AV3&amp;"①"</f>
        <v>5日①</v>
      </c>
      <c r="AM8" s="821"/>
      <c r="AN8" s="821"/>
      <c r="AO8" s="821"/>
      <c r="AP8" s="821"/>
      <c r="AQ8" s="821" t="str">
        <f>AL3&amp;"④"</f>
        <v>29日④</v>
      </c>
      <c r="AR8" s="821"/>
      <c r="AS8" s="821"/>
      <c r="AT8" s="821"/>
      <c r="AU8" s="821"/>
      <c r="AV8" s="822" t="str">
        <f>AL3&amp;"②"</f>
        <v>29日②</v>
      </c>
      <c r="AW8" s="821"/>
      <c r="AX8" s="821"/>
      <c r="AY8" s="821"/>
      <c r="AZ8" s="821"/>
      <c r="BA8" s="823"/>
      <c r="BB8" s="823"/>
      <c r="BC8" s="823"/>
      <c r="BD8" s="824"/>
      <c r="BE8" s="825"/>
    </row>
    <row r="9" spans="1:29" ht="14.25" customHeight="1" thickBot="1">
      <c r="A9" s="36"/>
      <c r="B9" s="199"/>
      <c r="C9" s="199"/>
      <c r="D9" s="199"/>
      <c r="E9" s="199"/>
      <c r="F9" s="199"/>
      <c r="G9" s="199"/>
      <c r="H9" s="199"/>
      <c r="I9" s="37"/>
      <c r="J9" s="37"/>
      <c r="K9" s="38"/>
      <c r="L9" s="38"/>
      <c r="M9" s="38"/>
      <c r="N9" s="38"/>
      <c r="O9" s="37"/>
      <c r="P9" s="37"/>
      <c r="Q9" s="38"/>
      <c r="R9" s="38"/>
      <c r="S9" s="38"/>
      <c r="T9" s="38"/>
      <c r="U9" s="37"/>
      <c r="V9" s="37"/>
      <c r="W9" s="38"/>
      <c r="X9" s="38"/>
      <c r="Y9" s="38"/>
      <c r="Z9" s="38"/>
      <c r="AA9" s="2"/>
      <c r="AB9" s="2"/>
      <c r="AC9" s="3"/>
    </row>
    <row r="10" spans="1:59" ht="14.25" customHeight="1">
      <c r="A10" s="839" t="str">
        <f>I3</f>
        <v>29日</v>
      </c>
      <c r="B10" s="840"/>
      <c r="C10" s="840"/>
      <c r="D10" s="817" t="s">
        <v>159</v>
      </c>
      <c r="E10" s="817"/>
      <c r="F10" s="817"/>
      <c r="G10" s="817"/>
      <c r="H10" s="55" t="s">
        <v>273</v>
      </c>
      <c r="I10" s="835" t="str">
        <f>B5</f>
        <v>四街道</v>
      </c>
      <c r="J10" s="836"/>
      <c r="K10" s="836"/>
      <c r="L10" s="836"/>
      <c r="M10" s="836"/>
      <c r="N10" s="836"/>
      <c r="O10" s="39" t="s">
        <v>258</v>
      </c>
      <c r="P10" s="836" t="str">
        <f>B6</f>
        <v>八街南</v>
      </c>
      <c r="Q10" s="836"/>
      <c r="R10" s="836"/>
      <c r="S10" s="836"/>
      <c r="T10" s="836"/>
      <c r="U10" s="837"/>
      <c r="V10" s="72" t="s">
        <v>274</v>
      </c>
      <c r="W10" s="836" t="s">
        <v>31</v>
      </c>
      <c r="X10" s="836"/>
      <c r="Y10" s="836"/>
      <c r="Z10" s="836"/>
      <c r="AA10" s="836"/>
      <c r="AB10" s="838"/>
      <c r="AC10" s="2"/>
      <c r="AD10" s="839" t="str">
        <f>AL3</f>
        <v>29日</v>
      </c>
      <c r="AE10" s="840"/>
      <c r="AF10" s="840"/>
      <c r="AG10" s="817" t="s">
        <v>275</v>
      </c>
      <c r="AH10" s="817"/>
      <c r="AI10" s="817"/>
      <c r="AJ10" s="817"/>
      <c r="AK10" s="52" t="s">
        <v>169</v>
      </c>
      <c r="AL10" s="818" t="str">
        <f>AE5</f>
        <v>井野</v>
      </c>
      <c r="AM10" s="819"/>
      <c r="AN10" s="819"/>
      <c r="AO10" s="819"/>
      <c r="AP10" s="819"/>
      <c r="AQ10" s="819"/>
      <c r="AR10" s="41" t="s">
        <v>258</v>
      </c>
      <c r="AS10" s="819" t="str">
        <f>AE6</f>
        <v>大山口</v>
      </c>
      <c r="AT10" s="819"/>
      <c r="AU10" s="819"/>
      <c r="AV10" s="819"/>
      <c r="AW10" s="819"/>
      <c r="AX10" s="880"/>
      <c r="AY10" s="67" t="s">
        <v>274</v>
      </c>
      <c r="AZ10" s="819" t="str">
        <f>AE7</f>
        <v>七次台</v>
      </c>
      <c r="BA10" s="819"/>
      <c r="BB10" s="819"/>
      <c r="BC10" s="819"/>
      <c r="BD10" s="819"/>
      <c r="BE10" s="881"/>
      <c r="BF10" s="3"/>
      <c r="BG10" s="3"/>
    </row>
    <row r="11" spans="1:59" ht="14.25" customHeight="1">
      <c r="A11" s="859" t="str">
        <f>L3</f>
        <v>西の原</v>
      </c>
      <c r="B11" s="860"/>
      <c r="C11" s="860"/>
      <c r="D11" s="1003" t="s">
        <v>156</v>
      </c>
      <c r="E11" s="1003"/>
      <c r="F11" s="1003"/>
      <c r="G11" s="1003"/>
      <c r="H11" s="56" t="s">
        <v>273</v>
      </c>
      <c r="I11" s="826" t="str">
        <f>B7</f>
        <v>西の原</v>
      </c>
      <c r="J11" s="827"/>
      <c r="K11" s="827"/>
      <c r="L11" s="827"/>
      <c r="M11" s="827"/>
      <c r="N11" s="827"/>
      <c r="O11" s="35" t="s">
        <v>258</v>
      </c>
      <c r="P11" s="827" t="str">
        <f>B8</f>
        <v>栄</v>
      </c>
      <c r="Q11" s="827"/>
      <c r="R11" s="827"/>
      <c r="S11" s="827"/>
      <c r="T11" s="827"/>
      <c r="U11" s="902"/>
      <c r="V11" s="73" t="s">
        <v>274</v>
      </c>
      <c r="W11" s="827" t="s">
        <v>32</v>
      </c>
      <c r="X11" s="827"/>
      <c r="Y11" s="827"/>
      <c r="Z11" s="827"/>
      <c r="AA11" s="827"/>
      <c r="AB11" s="828"/>
      <c r="AD11" s="859" t="str">
        <f>AO3</f>
        <v>井野</v>
      </c>
      <c r="AE11" s="860"/>
      <c r="AF11" s="860"/>
      <c r="AG11" s="1003" t="s">
        <v>271</v>
      </c>
      <c r="AH11" s="1003"/>
      <c r="AI11" s="1003"/>
      <c r="AJ11" s="1003"/>
      <c r="AK11" s="53" t="s">
        <v>169</v>
      </c>
      <c r="AL11" s="861" t="str">
        <f>AE7</f>
        <v>七次台</v>
      </c>
      <c r="AM11" s="852"/>
      <c r="AN11" s="852"/>
      <c r="AO11" s="852"/>
      <c r="AP11" s="852"/>
      <c r="AQ11" s="852"/>
      <c r="AR11" s="40" t="s">
        <v>258</v>
      </c>
      <c r="AS11" s="852" t="str">
        <f>AE8</f>
        <v>船穂</v>
      </c>
      <c r="AT11" s="852"/>
      <c r="AU11" s="852"/>
      <c r="AV11" s="852"/>
      <c r="AW11" s="852"/>
      <c r="AX11" s="853"/>
      <c r="AY11" s="68" t="s">
        <v>274</v>
      </c>
      <c r="AZ11" s="852" t="str">
        <f>AE6</f>
        <v>大山口</v>
      </c>
      <c r="BA11" s="852"/>
      <c r="BB11" s="852"/>
      <c r="BC11" s="852"/>
      <c r="BD11" s="852"/>
      <c r="BE11" s="854"/>
      <c r="BF11" s="4"/>
      <c r="BG11" s="4"/>
    </row>
    <row r="12" spans="1:59" ht="14.25" customHeight="1">
      <c r="A12" s="859"/>
      <c r="B12" s="860"/>
      <c r="C12" s="860"/>
      <c r="D12" s="1003" t="s">
        <v>263</v>
      </c>
      <c r="E12" s="1003"/>
      <c r="F12" s="1003"/>
      <c r="G12" s="1003"/>
      <c r="H12" s="56" t="s">
        <v>273</v>
      </c>
      <c r="I12" s="826" t="str">
        <f>B5</f>
        <v>四街道</v>
      </c>
      <c r="J12" s="827"/>
      <c r="K12" s="827"/>
      <c r="L12" s="827"/>
      <c r="M12" s="827"/>
      <c r="N12" s="827"/>
      <c r="O12" s="35" t="s">
        <v>258</v>
      </c>
      <c r="P12" s="827" t="str">
        <f>B7</f>
        <v>西の原</v>
      </c>
      <c r="Q12" s="827"/>
      <c r="R12" s="827"/>
      <c r="S12" s="827"/>
      <c r="T12" s="827"/>
      <c r="U12" s="902"/>
      <c r="V12" s="73" t="s">
        <v>274</v>
      </c>
      <c r="W12" s="827" t="s">
        <v>33</v>
      </c>
      <c r="X12" s="827"/>
      <c r="Y12" s="827"/>
      <c r="Z12" s="827"/>
      <c r="AA12" s="827"/>
      <c r="AB12" s="828"/>
      <c r="AD12" s="859"/>
      <c r="AE12" s="860"/>
      <c r="AF12" s="860"/>
      <c r="AG12" s="1003" t="s">
        <v>263</v>
      </c>
      <c r="AH12" s="1003"/>
      <c r="AI12" s="1003"/>
      <c r="AJ12" s="1003"/>
      <c r="AK12" s="53" t="s">
        <v>169</v>
      </c>
      <c r="AL12" s="861" t="str">
        <f>AE5</f>
        <v>井野</v>
      </c>
      <c r="AM12" s="852"/>
      <c r="AN12" s="852"/>
      <c r="AO12" s="852"/>
      <c r="AP12" s="852"/>
      <c r="AQ12" s="852"/>
      <c r="AR12" s="40" t="s">
        <v>258</v>
      </c>
      <c r="AS12" s="852" t="str">
        <f>AE7</f>
        <v>七次台</v>
      </c>
      <c r="AT12" s="852"/>
      <c r="AU12" s="852"/>
      <c r="AV12" s="852"/>
      <c r="AW12" s="852"/>
      <c r="AX12" s="853"/>
      <c r="AY12" s="68" t="s">
        <v>274</v>
      </c>
      <c r="AZ12" s="852" t="str">
        <f>AE8</f>
        <v>船穂</v>
      </c>
      <c r="BA12" s="852"/>
      <c r="BB12" s="852"/>
      <c r="BC12" s="852"/>
      <c r="BD12" s="852"/>
      <c r="BE12" s="854"/>
      <c r="BF12" s="4"/>
      <c r="BG12" s="4"/>
    </row>
    <row r="13" spans="1:59" ht="14.25" customHeight="1" thickBot="1">
      <c r="A13" s="857"/>
      <c r="B13" s="858"/>
      <c r="C13" s="858"/>
      <c r="D13" s="1115" t="s">
        <v>264</v>
      </c>
      <c r="E13" s="1115"/>
      <c r="F13" s="1115"/>
      <c r="G13" s="1115"/>
      <c r="H13" s="57" t="s">
        <v>273</v>
      </c>
      <c r="I13" s="829" t="str">
        <f>B6</f>
        <v>八街南</v>
      </c>
      <c r="J13" s="830"/>
      <c r="K13" s="830"/>
      <c r="L13" s="830"/>
      <c r="M13" s="830"/>
      <c r="N13" s="830"/>
      <c r="O13" s="34" t="s">
        <v>258</v>
      </c>
      <c r="P13" s="830" t="str">
        <f>B8</f>
        <v>栄</v>
      </c>
      <c r="Q13" s="830"/>
      <c r="R13" s="830"/>
      <c r="S13" s="830"/>
      <c r="T13" s="830"/>
      <c r="U13" s="897"/>
      <c r="V13" s="74" t="s">
        <v>274</v>
      </c>
      <c r="W13" s="830" t="s">
        <v>23</v>
      </c>
      <c r="X13" s="830"/>
      <c r="Y13" s="830"/>
      <c r="Z13" s="830"/>
      <c r="AA13" s="830"/>
      <c r="AB13" s="908"/>
      <c r="AD13" s="857"/>
      <c r="AE13" s="858"/>
      <c r="AF13" s="858"/>
      <c r="AG13" s="1115" t="s">
        <v>264</v>
      </c>
      <c r="AH13" s="1115"/>
      <c r="AI13" s="1115"/>
      <c r="AJ13" s="1115"/>
      <c r="AK13" s="54" t="s">
        <v>169</v>
      </c>
      <c r="AL13" s="889" t="str">
        <f>AE6</f>
        <v>大山口</v>
      </c>
      <c r="AM13" s="890"/>
      <c r="AN13" s="890"/>
      <c r="AO13" s="890"/>
      <c r="AP13" s="890"/>
      <c r="AQ13" s="890"/>
      <c r="AR13" s="42" t="s">
        <v>258</v>
      </c>
      <c r="AS13" s="890" t="str">
        <f>AE8</f>
        <v>船穂</v>
      </c>
      <c r="AT13" s="890"/>
      <c r="AU13" s="890"/>
      <c r="AV13" s="890"/>
      <c r="AW13" s="890"/>
      <c r="AX13" s="891"/>
      <c r="AY13" s="69" t="s">
        <v>274</v>
      </c>
      <c r="AZ13" s="890" t="str">
        <f>AE5</f>
        <v>井野</v>
      </c>
      <c r="BA13" s="890"/>
      <c r="BB13" s="890"/>
      <c r="BC13" s="890"/>
      <c r="BD13" s="890"/>
      <c r="BE13" s="892"/>
      <c r="BF13" s="4"/>
      <c r="BG13" s="4"/>
    </row>
    <row r="14" spans="1:59" ht="14.25" customHeight="1">
      <c r="A14" s="839" t="str">
        <f>S3</f>
        <v>5日</v>
      </c>
      <c r="B14" s="840"/>
      <c r="C14" s="840"/>
      <c r="D14" s="1003" t="s">
        <v>275</v>
      </c>
      <c r="E14" s="1003"/>
      <c r="F14" s="1003"/>
      <c r="G14" s="1003"/>
      <c r="H14" s="56" t="s">
        <v>273</v>
      </c>
      <c r="I14" s="826" t="str">
        <f>B5</f>
        <v>四街道</v>
      </c>
      <c r="J14" s="827"/>
      <c r="K14" s="827"/>
      <c r="L14" s="827"/>
      <c r="M14" s="827"/>
      <c r="N14" s="827"/>
      <c r="O14" s="35" t="s">
        <v>258</v>
      </c>
      <c r="P14" s="827" t="str">
        <f>B8</f>
        <v>栄</v>
      </c>
      <c r="Q14" s="827"/>
      <c r="R14" s="827"/>
      <c r="S14" s="827"/>
      <c r="T14" s="827"/>
      <c r="U14" s="902"/>
      <c r="V14" s="73" t="s">
        <v>274</v>
      </c>
      <c r="W14" s="836" t="s">
        <v>33</v>
      </c>
      <c r="X14" s="836"/>
      <c r="Y14" s="836"/>
      <c r="Z14" s="836"/>
      <c r="AA14" s="836"/>
      <c r="AB14" s="838"/>
      <c r="AD14" s="839" t="str">
        <f>AV3</f>
        <v>5日</v>
      </c>
      <c r="AE14" s="840"/>
      <c r="AF14" s="840"/>
      <c r="AG14" s="817" t="s">
        <v>275</v>
      </c>
      <c r="AH14" s="817"/>
      <c r="AI14" s="817"/>
      <c r="AJ14" s="817"/>
      <c r="AK14" s="52" t="s">
        <v>169</v>
      </c>
      <c r="AL14" s="818" t="str">
        <f>AE5</f>
        <v>井野</v>
      </c>
      <c r="AM14" s="819"/>
      <c r="AN14" s="819"/>
      <c r="AO14" s="819"/>
      <c r="AP14" s="819"/>
      <c r="AQ14" s="819"/>
      <c r="AR14" s="41" t="s">
        <v>258</v>
      </c>
      <c r="AS14" s="819" t="str">
        <f>AE8</f>
        <v>船穂</v>
      </c>
      <c r="AT14" s="819"/>
      <c r="AU14" s="819"/>
      <c r="AV14" s="819"/>
      <c r="AW14" s="819"/>
      <c r="AX14" s="880"/>
      <c r="AY14" s="67" t="s">
        <v>274</v>
      </c>
      <c r="AZ14" s="819" t="str">
        <f>AE6</f>
        <v>大山口</v>
      </c>
      <c r="BA14" s="819"/>
      <c r="BB14" s="819"/>
      <c r="BC14" s="819"/>
      <c r="BD14" s="819"/>
      <c r="BE14" s="881"/>
      <c r="BF14" s="4"/>
      <c r="BG14" s="4"/>
    </row>
    <row r="15" spans="1:59" ht="14.25" customHeight="1" thickBot="1">
      <c r="A15" s="857" t="str">
        <f>V3</f>
        <v>西の原</v>
      </c>
      <c r="B15" s="858"/>
      <c r="C15" s="858"/>
      <c r="D15" s="1115" t="s">
        <v>271</v>
      </c>
      <c r="E15" s="1115"/>
      <c r="F15" s="1115"/>
      <c r="G15" s="1115"/>
      <c r="H15" s="57" t="s">
        <v>273</v>
      </c>
      <c r="I15" s="829" t="str">
        <f>B6</f>
        <v>八街南</v>
      </c>
      <c r="J15" s="830"/>
      <c r="K15" s="830"/>
      <c r="L15" s="830"/>
      <c r="M15" s="830"/>
      <c r="N15" s="830"/>
      <c r="O15" s="34" t="s">
        <v>258</v>
      </c>
      <c r="P15" s="830" t="str">
        <f>B7</f>
        <v>西の原</v>
      </c>
      <c r="Q15" s="830"/>
      <c r="R15" s="830"/>
      <c r="S15" s="830"/>
      <c r="T15" s="830"/>
      <c r="U15" s="897"/>
      <c r="V15" s="74" t="s">
        <v>274</v>
      </c>
      <c r="W15" s="830" t="str">
        <f>B5</f>
        <v>四街道</v>
      </c>
      <c r="X15" s="830"/>
      <c r="Y15" s="830"/>
      <c r="Z15" s="830"/>
      <c r="AA15" s="830"/>
      <c r="AB15" s="908"/>
      <c r="AD15" s="857" t="str">
        <f>AY3</f>
        <v>船穂</v>
      </c>
      <c r="AE15" s="858"/>
      <c r="AF15" s="858"/>
      <c r="AG15" s="1115" t="s">
        <v>271</v>
      </c>
      <c r="AH15" s="1115"/>
      <c r="AI15" s="1115"/>
      <c r="AJ15" s="1115"/>
      <c r="AK15" s="54" t="s">
        <v>169</v>
      </c>
      <c r="AL15" s="889" t="str">
        <f>AE6</f>
        <v>大山口</v>
      </c>
      <c r="AM15" s="890"/>
      <c r="AN15" s="890"/>
      <c r="AO15" s="890"/>
      <c r="AP15" s="890"/>
      <c r="AQ15" s="890"/>
      <c r="AR15" s="42" t="s">
        <v>258</v>
      </c>
      <c r="AS15" s="890" t="str">
        <f>AE7</f>
        <v>七次台</v>
      </c>
      <c r="AT15" s="890"/>
      <c r="AU15" s="890"/>
      <c r="AV15" s="890"/>
      <c r="AW15" s="890"/>
      <c r="AX15" s="891"/>
      <c r="AY15" s="69" t="s">
        <v>274</v>
      </c>
      <c r="AZ15" s="890" t="str">
        <f>AE5</f>
        <v>井野</v>
      </c>
      <c r="BA15" s="890"/>
      <c r="BB15" s="890"/>
      <c r="BC15" s="890"/>
      <c r="BD15" s="890"/>
      <c r="BE15" s="892"/>
      <c r="BF15" s="4"/>
      <c r="BG15" s="4"/>
    </row>
    <row r="16" spans="1:59" s="15" customFormat="1" ht="14.25" customHeight="1">
      <c r="A16" s="31"/>
      <c r="B16" s="31"/>
      <c r="C16" s="31"/>
      <c r="D16" s="31"/>
      <c r="E16" s="31"/>
      <c r="F16" s="31"/>
      <c r="G16" s="31"/>
      <c r="H16" s="3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5"/>
      <c r="T16" s="12"/>
      <c r="U16" s="12"/>
      <c r="V16" s="12"/>
      <c r="W16" s="12"/>
      <c r="X16" s="12"/>
      <c r="Y16" s="12"/>
      <c r="Z16" s="12"/>
      <c r="AA16" s="12"/>
      <c r="AB16" s="12"/>
      <c r="AD16" s="16"/>
      <c r="AE16" s="16"/>
      <c r="AF16" s="16"/>
      <c r="AG16" s="17"/>
      <c r="AH16" s="17"/>
      <c r="AI16" s="17"/>
      <c r="AJ16" s="17"/>
      <c r="AK16" s="17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3"/>
      <c r="BG16" s="13"/>
    </row>
    <row r="17" spans="1:59" s="3" customFormat="1" ht="14.25" customHeight="1" thickBot="1">
      <c r="A17" s="841" t="str">
        <f>'抽選'!A17</f>
        <v>【Ｃ組】  会場：</v>
      </c>
      <c r="B17" s="841"/>
      <c r="C17" s="841"/>
      <c r="D17" s="841"/>
      <c r="E17" s="841"/>
      <c r="F17" s="841"/>
      <c r="G17" s="841"/>
      <c r="H17" s="841"/>
      <c r="I17" s="843" t="s">
        <v>74</v>
      </c>
      <c r="J17" s="843"/>
      <c r="K17" s="843"/>
      <c r="L17" s="842" t="str">
        <f>'抽選'!L17</f>
        <v>富北</v>
      </c>
      <c r="M17" s="842"/>
      <c r="N17" s="842"/>
      <c r="O17" s="842"/>
      <c r="P17" s="842"/>
      <c r="Q17" s="842"/>
      <c r="R17" s="842"/>
      <c r="S17" s="843" t="s">
        <v>134</v>
      </c>
      <c r="T17" s="843"/>
      <c r="U17" s="843"/>
      <c r="V17" s="842" t="str">
        <f>'抽選'!V17</f>
        <v>富北</v>
      </c>
      <c r="W17" s="842"/>
      <c r="X17" s="842"/>
      <c r="Y17" s="842"/>
      <c r="Z17" s="842"/>
      <c r="AA17" s="842"/>
      <c r="AB17" s="842"/>
      <c r="AD17" s="841" t="str">
        <f>'抽選'!A24</f>
        <v>【D組】  会場：</v>
      </c>
      <c r="AE17" s="841"/>
      <c r="AF17" s="841"/>
      <c r="AG17" s="841"/>
      <c r="AH17" s="841"/>
      <c r="AI17" s="841"/>
      <c r="AJ17" s="841"/>
      <c r="AK17" s="841"/>
      <c r="AL17" s="843" t="s">
        <v>74</v>
      </c>
      <c r="AM17" s="843"/>
      <c r="AN17" s="843"/>
      <c r="AO17" s="842" t="str">
        <f>'抽選'!L24</f>
        <v>臼井南</v>
      </c>
      <c r="AP17" s="842"/>
      <c r="AQ17" s="842"/>
      <c r="AR17" s="842"/>
      <c r="AS17" s="842"/>
      <c r="AT17" s="842"/>
      <c r="AU17" s="842"/>
      <c r="AV17" s="843" t="s">
        <v>134</v>
      </c>
      <c r="AW17" s="843"/>
      <c r="AX17" s="843"/>
      <c r="AY17" s="842" t="str">
        <f>'抽選'!V24</f>
        <v>桜台</v>
      </c>
      <c r="AZ17" s="842"/>
      <c r="BA17" s="842"/>
      <c r="BB17" s="842"/>
      <c r="BC17" s="842"/>
      <c r="BD17" s="842"/>
      <c r="BE17" s="842"/>
      <c r="BF17" s="4"/>
      <c r="BG17" s="4"/>
    </row>
    <row r="18" spans="1:58" ht="14.25" customHeight="1" thickBot="1">
      <c r="A18" s="999" t="s">
        <v>150</v>
      </c>
      <c r="B18" s="1000"/>
      <c r="C18" s="1000"/>
      <c r="D18" s="1000"/>
      <c r="E18" s="1000"/>
      <c r="F18" s="1000"/>
      <c r="G18" s="1000"/>
      <c r="H18" s="1001"/>
      <c r="I18" s="791" t="str">
        <f>B19</f>
        <v>八街・富北</v>
      </c>
      <c r="J18" s="792"/>
      <c r="K18" s="792"/>
      <c r="L18" s="792"/>
      <c r="M18" s="792"/>
      <c r="N18" s="792" t="str">
        <f>B20</f>
        <v>四街道北</v>
      </c>
      <c r="O18" s="792"/>
      <c r="P18" s="792"/>
      <c r="Q18" s="792"/>
      <c r="R18" s="792"/>
      <c r="S18" s="792" t="str">
        <f>B21</f>
        <v>八街北</v>
      </c>
      <c r="T18" s="792"/>
      <c r="U18" s="792"/>
      <c r="V18" s="792"/>
      <c r="W18" s="792"/>
      <c r="X18" s="792" t="str">
        <f>B22</f>
        <v>四街道旭</v>
      </c>
      <c r="Y18" s="792"/>
      <c r="Z18" s="792"/>
      <c r="AA18" s="793"/>
      <c r="AB18" s="794"/>
      <c r="AD18" s="999" t="s">
        <v>149</v>
      </c>
      <c r="AE18" s="1000"/>
      <c r="AF18" s="1000"/>
      <c r="AG18" s="1000"/>
      <c r="AH18" s="1000"/>
      <c r="AI18" s="1000"/>
      <c r="AJ18" s="1000"/>
      <c r="AK18" s="1001"/>
      <c r="AL18" s="883" t="str">
        <f>AE19</f>
        <v>臼井南</v>
      </c>
      <c r="AM18" s="813"/>
      <c r="AN18" s="813"/>
      <c r="AO18" s="813"/>
      <c r="AP18" s="813"/>
      <c r="AQ18" s="813" t="str">
        <f>AE20</f>
        <v>志津</v>
      </c>
      <c r="AR18" s="813"/>
      <c r="AS18" s="813"/>
      <c r="AT18" s="813"/>
      <c r="AU18" s="813"/>
      <c r="AV18" s="813" t="str">
        <f>AE21</f>
        <v>臼井西</v>
      </c>
      <c r="AW18" s="813"/>
      <c r="AX18" s="813"/>
      <c r="AY18" s="813"/>
      <c r="AZ18" s="813"/>
      <c r="BA18" s="813" t="str">
        <f>AE22</f>
        <v>桜台</v>
      </c>
      <c r="BB18" s="813"/>
      <c r="BC18" s="813"/>
      <c r="BD18" s="814"/>
      <c r="BE18" s="815"/>
      <c r="BF18" s="4"/>
    </row>
    <row r="19" spans="1:58" ht="14.25" customHeight="1">
      <c r="A19" s="32">
        <v>9</v>
      </c>
      <c r="B19" s="1002" t="str">
        <f>'抽選'!BI13</f>
        <v>八街・富北</v>
      </c>
      <c r="C19" s="472"/>
      <c r="D19" s="472"/>
      <c r="E19" s="472"/>
      <c r="F19" s="472"/>
      <c r="G19" s="472"/>
      <c r="H19" s="722"/>
      <c r="I19" s="805"/>
      <c r="J19" s="806"/>
      <c r="K19" s="806"/>
      <c r="L19" s="806"/>
      <c r="M19" s="806"/>
      <c r="N19" s="800" t="str">
        <f>I17&amp;"①"</f>
        <v>29日①</v>
      </c>
      <c r="O19" s="801"/>
      <c r="P19" s="801"/>
      <c r="Q19" s="801"/>
      <c r="R19" s="801"/>
      <c r="S19" s="800" t="str">
        <f>I17&amp;"③"</f>
        <v>29日③</v>
      </c>
      <c r="T19" s="801"/>
      <c r="U19" s="801"/>
      <c r="V19" s="801"/>
      <c r="W19" s="801"/>
      <c r="X19" s="802" t="str">
        <f>S17&amp;"①"</f>
        <v>5日①</v>
      </c>
      <c r="Y19" s="803"/>
      <c r="Z19" s="803"/>
      <c r="AA19" s="803"/>
      <c r="AB19" s="804"/>
      <c r="AD19" s="32">
        <v>13</v>
      </c>
      <c r="AE19" s="689" t="str">
        <f>'抽選'!BI17</f>
        <v>臼井南</v>
      </c>
      <c r="AF19" s="689"/>
      <c r="AG19" s="689"/>
      <c r="AH19" s="689"/>
      <c r="AI19" s="689"/>
      <c r="AJ19" s="689"/>
      <c r="AK19" s="690"/>
      <c r="AL19" s="805"/>
      <c r="AM19" s="806"/>
      <c r="AN19" s="806"/>
      <c r="AO19" s="806"/>
      <c r="AP19" s="806"/>
      <c r="AQ19" s="800" t="str">
        <f>AL17&amp;"①"</f>
        <v>29日①</v>
      </c>
      <c r="AR19" s="801"/>
      <c r="AS19" s="801"/>
      <c r="AT19" s="801"/>
      <c r="AU19" s="801"/>
      <c r="AV19" s="800" t="str">
        <f>AL17&amp;"③"</f>
        <v>29日③</v>
      </c>
      <c r="AW19" s="801"/>
      <c r="AX19" s="801"/>
      <c r="AY19" s="801"/>
      <c r="AZ19" s="801"/>
      <c r="BA19" s="802" t="str">
        <f>AV17&amp;"①"</f>
        <v>5日①</v>
      </c>
      <c r="BB19" s="803"/>
      <c r="BC19" s="803"/>
      <c r="BD19" s="803"/>
      <c r="BE19" s="804"/>
      <c r="BF19" s="4"/>
    </row>
    <row r="20" spans="1:58" ht="14.25" customHeight="1">
      <c r="A20" s="28">
        <v>10</v>
      </c>
      <c r="B20" s="1012" t="str">
        <f>'抽選'!BI14</f>
        <v>四街道北</v>
      </c>
      <c r="C20" s="477"/>
      <c r="D20" s="477"/>
      <c r="E20" s="477"/>
      <c r="F20" s="477"/>
      <c r="G20" s="477"/>
      <c r="H20" s="1013"/>
      <c r="I20" s="795" t="str">
        <f>I17&amp;"①"</f>
        <v>29日①</v>
      </c>
      <c r="J20" s="796"/>
      <c r="K20" s="796"/>
      <c r="L20" s="796"/>
      <c r="M20" s="796"/>
      <c r="N20" s="810"/>
      <c r="O20" s="811"/>
      <c r="P20" s="811"/>
      <c r="Q20" s="811"/>
      <c r="R20" s="812"/>
      <c r="S20" s="807" t="str">
        <f>S17&amp;"②"</f>
        <v>5日②</v>
      </c>
      <c r="T20" s="808"/>
      <c r="U20" s="808"/>
      <c r="V20" s="808"/>
      <c r="W20" s="808"/>
      <c r="X20" s="807" t="str">
        <f>I17&amp;"④"</f>
        <v>29日④</v>
      </c>
      <c r="Y20" s="808"/>
      <c r="Z20" s="808"/>
      <c r="AA20" s="808"/>
      <c r="AB20" s="809"/>
      <c r="AD20" s="28">
        <v>14</v>
      </c>
      <c r="AE20" s="816" t="str">
        <f>'抽選'!BI18</f>
        <v>志津</v>
      </c>
      <c r="AF20" s="816"/>
      <c r="AG20" s="816"/>
      <c r="AH20" s="816"/>
      <c r="AI20" s="816"/>
      <c r="AJ20" s="816"/>
      <c r="AK20" s="706"/>
      <c r="AL20" s="795" t="str">
        <f>AL17&amp;"①"</f>
        <v>29日①</v>
      </c>
      <c r="AM20" s="796"/>
      <c r="AN20" s="796"/>
      <c r="AO20" s="796"/>
      <c r="AP20" s="796"/>
      <c r="AQ20" s="810"/>
      <c r="AR20" s="811"/>
      <c r="AS20" s="811"/>
      <c r="AT20" s="811"/>
      <c r="AU20" s="812"/>
      <c r="AV20" s="807" t="str">
        <f>AV17&amp;"②"</f>
        <v>5日②</v>
      </c>
      <c r="AW20" s="808"/>
      <c r="AX20" s="808"/>
      <c r="AY20" s="808"/>
      <c r="AZ20" s="808"/>
      <c r="BA20" s="807" t="str">
        <f>AL17&amp;"④"</f>
        <v>29日④</v>
      </c>
      <c r="BB20" s="808"/>
      <c r="BC20" s="808"/>
      <c r="BD20" s="808"/>
      <c r="BE20" s="809"/>
      <c r="BF20" s="4"/>
    </row>
    <row r="21" spans="1:58" ht="14.25" customHeight="1">
      <c r="A21" s="28">
        <v>11</v>
      </c>
      <c r="B21" s="1012" t="str">
        <f>'抽選'!BI15</f>
        <v>八街北</v>
      </c>
      <c r="C21" s="477"/>
      <c r="D21" s="477"/>
      <c r="E21" s="477"/>
      <c r="F21" s="477"/>
      <c r="G21" s="477"/>
      <c r="H21" s="1013"/>
      <c r="I21" s="795" t="str">
        <f>I17&amp;"③"</f>
        <v>29日③</v>
      </c>
      <c r="J21" s="796"/>
      <c r="K21" s="796"/>
      <c r="L21" s="796"/>
      <c r="M21" s="796"/>
      <c r="N21" s="797" t="str">
        <f>S17&amp;"②"</f>
        <v>5日②</v>
      </c>
      <c r="O21" s="798"/>
      <c r="P21" s="798"/>
      <c r="Q21" s="798"/>
      <c r="R21" s="799"/>
      <c r="S21" s="810"/>
      <c r="T21" s="811"/>
      <c r="U21" s="811"/>
      <c r="V21" s="811"/>
      <c r="W21" s="812"/>
      <c r="X21" s="807" t="str">
        <f>I17&amp;"②"</f>
        <v>29日②</v>
      </c>
      <c r="Y21" s="808"/>
      <c r="Z21" s="808"/>
      <c r="AA21" s="808"/>
      <c r="AB21" s="809"/>
      <c r="AD21" s="28">
        <v>15</v>
      </c>
      <c r="AE21" s="816" t="str">
        <f>'抽選'!BI19</f>
        <v>臼井西</v>
      </c>
      <c r="AF21" s="816"/>
      <c r="AG21" s="816"/>
      <c r="AH21" s="816"/>
      <c r="AI21" s="816"/>
      <c r="AJ21" s="816"/>
      <c r="AK21" s="706"/>
      <c r="AL21" s="795" t="str">
        <f>AL17&amp;"③"</f>
        <v>29日③</v>
      </c>
      <c r="AM21" s="796"/>
      <c r="AN21" s="796"/>
      <c r="AO21" s="796"/>
      <c r="AP21" s="796"/>
      <c r="AQ21" s="797" t="str">
        <f>AV17&amp;"②"</f>
        <v>5日②</v>
      </c>
      <c r="AR21" s="798"/>
      <c r="AS21" s="798"/>
      <c r="AT21" s="798"/>
      <c r="AU21" s="799"/>
      <c r="AV21" s="810"/>
      <c r="AW21" s="811"/>
      <c r="AX21" s="811"/>
      <c r="AY21" s="811"/>
      <c r="AZ21" s="812"/>
      <c r="BA21" s="807" t="str">
        <f>AL17&amp;"②"</f>
        <v>29日②</v>
      </c>
      <c r="BB21" s="808"/>
      <c r="BC21" s="808"/>
      <c r="BD21" s="808"/>
      <c r="BE21" s="809"/>
      <c r="BF21" s="3"/>
    </row>
    <row r="22" spans="1:58" ht="14.25" customHeight="1" thickBot="1">
      <c r="A22" s="29">
        <v>12</v>
      </c>
      <c r="B22" s="1009" t="str">
        <f>'抽選'!BI16</f>
        <v>四街道旭</v>
      </c>
      <c r="C22" s="468"/>
      <c r="D22" s="468"/>
      <c r="E22" s="468"/>
      <c r="F22" s="468"/>
      <c r="G22" s="468"/>
      <c r="H22" s="1010"/>
      <c r="I22" s="820" t="str">
        <f>S17&amp;"①"</f>
        <v>5日①</v>
      </c>
      <c r="J22" s="821"/>
      <c r="K22" s="821"/>
      <c r="L22" s="821"/>
      <c r="M22" s="821"/>
      <c r="N22" s="821" t="str">
        <f>I17&amp;"④"</f>
        <v>29日④</v>
      </c>
      <c r="O22" s="821"/>
      <c r="P22" s="821"/>
      <c r="Q22" s="821"/>
      <c r="R22" s="821"/>
      <c r="S22" s="822" t="str">
        <f>I17&amp;"②"</f>
        <v>29日②</v>
      </c>
      <c r="T22" s="821"/>
      <c r="U22" s="821"/>
      <c r="V22" s="821"/>
      <c r="W22" s="821"/>
      <c r="X22" s="823"/>
      <c r="Y22" s="823"/>
      <c r="Z22" s="823"/>
      <c r="AA22" s="824"/>
      <c r="AB22" s="825"/>
      <c r="AD22" s="29">
        <v>16</v>
      </c>
      <c r="AE22" s="884" t="str">
        <f>'抽選'!BI20</f>
        <v>桜台</v>
      </c>
      <c r="AF22" s="884"/>
      <c r="AG22" s="884"/>
      <c r="AH22" s="884"/>
      <c r="AI22" s="884"/>
      <c r="AJ22" s="884"/>
      <c r="AK22" s="709"/>
      <c r="AL22" s="820" t="str">
        <f>AV17&amp;"①"</f>
        <v>5日①</v>
      </c>
      <c r="AM22" s="821"/>
      <c r="AN22" s="821"/>
      <c r="AO22" s="821"/>
      <c r="AP22" s="821"/>
      <c r="AQ22" s="821" t="str">
        <f>AL17&amp;"④"</f>
        <v>29日④</v>
      </c>
      <c r="AR22" s="821"/>
      <c r="AS22" s="821"/>
      <c r="AT22" s="821"/>
      <c r="AU22" s="821"/>
      <c r="AV22" s="822" t="str">
        <f>AL17&amp;"②"</f>
        <v>29日②</v>
      </c>
      <c r="AW22" s="821"/>
      <c r="AX22" s="821"/>
      <c r="AY22" s="821"/>
      <c r="AZ22" s="821"/>
      <c r="BA22" s="823"/>
      <c r="BB22" s="823"/>
      <c r="BC22" s="823"/>
      <c r="BD22" s="824"/>
      <c r="BE22" s="825"/>
      <c r="BF22" s="3"/>
    </row>
    <row r="23" spans="1:28" ht="14.25" customHeight="1" thickBot="1">
      <c r="A23" s="75"/>
      <c r="B23" s="75"/>
      <c r="C23" s="75"/>
      <c r="D23" s="75"/>
      <c r="E23" s="75"/>
      <c r="F23" s="75"/>
      <c r="G23" s="75"/>
      <c r="H23" s="75"/>
      <c r="I23" s="76"/>
      <c r="J23" s="76"/>
      <c r="K23" s="77"/>
      <c r="L23" s="77"/>
      <c r="M23" s="77"/>
      <c r="N23" s="77"/>
      <c r="O23" s="76"/>
      <c r="P23" s="76"/>
      <c r="Q23" s="77"/>
      <c r="R23" s="77"/>
      <c r="S23" s="77"/>
      <c r="T23" s="77"/>
      <c r="U23" s="76"/>
      <c r="V23" s="76"/>
      <c r="W23" s="77"/>
      <c r="X23" s="77"/>
      <c r="Y23" s="77"/>
      <c r="Z23" s="77"/>
      <c r="AA23" s="2"/>
      <c r="AB23" s="2"/>
    </row>
    <row r="24" spans="1:59" s="15" customFormat="1" ht="14.25" customHeight="1">
      <c r="A24" s="831" t="str">
        <f>$I$17</f>
        <v>29日</v>
      </c>
      <c r="B24" s="832"/>
      <c r="C24" s="833"/>
      <c r="D24" s="834" t="s">
        <v>275</v>
      </c>
      <c r="E24" s="834"/>
      <c r="F24" s="834"/>
      <c r="G24" s="834"/>
      <c r="H24" s="55" t="s">
        <v>130</v>
      </c>
      <c r="I24" s="835" t="str">
        <f>B19</f>
        <v>八街・富北</v>
      </c>
      <c r="J24" s="836"/>
      <c r="K24" s="836"/>
      <c r="L24" s="836"/>
      <c r="M24" s="836"/>
      <c r="N24" s="836"/>
      <c r="O24" s="39" t="s">
        <v>258</v>
      </c>
      <c r="P24" s="836" t="str">
        <f>B20</f>
        <v>四街道北</v>
      </c>
      <c r="Q24" s="836"/>
      <c r="R24" s="836"/>
      <c r="S24" s="836"/>
      <c r="T24" s="836"/>
      <c r="U24" s="837"/>
      <c r="V24" s="72" t="s">
        <v>274</v>
      </c>
      <c r="W24" s="836" t="str">
        <f>B21</f>
        <v>八街北</v>
      </c>
      <c r="X24" s="836"/>
      <c r="Y24" s="836"/>
      <c r="Z24" s="836"/>
      <c r="AA24" s="836"/>
      <c r="AB24" s="838"/>
      <c r="AD24" s="839" t="str">
        <f>AL17</f>
        <v>29日</v>
      </c>
      <c r="AE24" s="840"/>
      <c r="AF24" s="840"/>
      <c r="AG24" s="817" t="s">
        <v>275</v>
      </c>
      <c r="AH24" s="817"/>
      <c r="AI24" s="817"/>
      <c r="AJ24" s="817"/>
      <c r="AK24" s="52" t="s">
        <v>64</v>
      </c>
      <c r="AL24" s="818" t="str">
        <f>AE19</f>
        <v>臼井南</v>
      </c>
      <c r="AM24" s="819"/>
      <c r="AN24" s="819"/>
      <c r="AO24" s="819"/>
      <c r="AP24" s="819"/>
      <c r="AQ24" s="819"/>
      <c r="AR24" s="41" t="s">
        <v>258</v>
      </c>
      <c r="AS24" s="819" t="str">
        <f>AE20</f>
        <v>志津</v>
      </c>
      <c r="AT24" s="819"/>
      <c r="AU24" s="819"/>
      <c r="AV24" s="819"/>
      <c r="AW24" s="819"/>
      <c r="AX24" s="880"/>
      <c r="AY24" s="67" t="s">
        <v>274</v>
      </c>
      <c r="AZ24" s="819" t="str">
        <f>AE21</f>
        <v>臼井西</v>
      </c>
      <c r="BA24" s="819"/>
      <c r="BB24" s="819"/>
      <c r="BC24" s="819"/>
      <c r="BD24" s="819"/>
      <c r="BE24" s="881"/>
      <c r="BF24" s="12"/>
      <c r="BG24" s="12"/>
    </row>
    <row r="25" spans="1:57" ht="14.25" customHeight="1">
      <c r="A25" s="845" t="str">
        <f>$L$17</f>
        <v>富北</v>
      </c>
      <c r="B25" s="846"/>
      <c r="C25" s="846"/>
      <c r="D25" s="851" t="s">
        <v>271</v>
      </c>
      <c r="E25" s="851"/>
      <c r="F25" s="851"/>
      <c r="G25" s="851"/>
      <c r="H25" s="56" t="s">
        <v>130</v>
      </c>
      <c r="I25" s="826" t="str">
        <f>B21</f>
        <v>八街北</v>
      </c>
      <c r="J25" s="827"/>
      <c r="K25" s="827"/>
      <c r="L25" s="827"/>
      <c r="M25" s="827"/>
      <c r="N25" s="827"/>
      <c r="O25" s="35" t="s">
        <v>258</v>
      </c>
      <c r="P25" s="827" t="str">
        <f>B22</f>
        <v>四街道旭</v>
      </c>
      <c r="Q25" s="827"/>
      <c r="R25" s="827"/>
      <c r="S25" s="827"/>
      <c r="T25" s="827"/>
      <c r="U25" s="902"/>
      <c r="V25" s="73" t="s">
        <v>274</v>
      </c>
      <c r="W25" s="827" t="str">
        <f>B20</f>
        <v>四街道北</v>
      </c>
      <c r="X25" s="827"/>
      <c r="Y25" s="827"/>
      <c r="Z25" s="827"/>
      <c r="AA25" s="827"/>
      <c r="AB25" s="828"/>
      <c r="AD25" s="859" t="str">
        <f>AO17</f>
        <v>臼井南</v>
      </c>
      <c r="AE25" s="860"/>
      <c r="AF25" s="860"/>
      <c r="AG25" s="1003" t="s">
        <v>271</v>
      </c>
      <c r="AH25" s="1003"/>
      <c r="AI25" s="1003"/>
      <c r="AJ25" s="1003"/>
      <c r="AK25" s="53" t="s">
        <v>65</v>
      </c>
      <c r="AL25" s="861" t="str">
        <f>AE21</f>
        <v>臼井西</v>
      </c>
      <c r="AM25" s="852"/>
      <c r="AN25" s="852"/>
      <c r="AO25" s="852"/>
      <c r="AP25" s="852"/>
      <c r="AQ25" s="852"/>
      <c r="AR25" s="40" t="s">
        <v>258</v>
      </c>
      <c r="AS25" s="852" t="str">
        <f>AE22</f>
        <v>桜台</v>
      </c>
      <c r="AT25" s="852"/>
      <c r="AU25" s="852"/>
      <c r="AV25" s="852"/>
      <c r="AW25" s="852"/>
      <c r="AX25" s="853"/>
      <c r="AY25" s="68" t="s">
        <v>274</v>
      </c>
      <c r="AZ25" s="852" t="str">
        <f>AE20</f>
        <v>志津</v>
      </c>
      <c r="BA25" s="852"/>
      <c r="BB25" s="852"/>
      <c r="BC25" s="852"/>
      <c r="BD25" s="852"/>
      <c r="BE25" s="854"/>
    </row>
    <row r="26" spans="1:59" ht="14.25" customHeight="1">
      <c r="A26" s="845"/>
      <c r="B26" s="846"/>
      <c r="C26" s="846"/>
      <c r="D26" s="851" t="s">
        <v>263</v>
      </c>
      <c r="E26" s="851"/>
      <c r="F26" s="851"/>
      <c r="G26" s="851"/>
      <c r="H26" s="56" t="s">
        <v>130</v>
      </c>
      <c r="I26" s="826" t="str">
        <f>B19</f>
        <v>八街・富北</v>
      </c>
      <c r="J26" s="827"/>
      <c r="K26" s="827"/>
      <c r="L26" s="827"/>
      <c r="M26" s="827"/>
      <c r="N26" s="827"/>
      <c r="O26" s="35" t="s">
        <v>258</v>
      </c>
      <c r="P26" s="827" t="str">
        <f>B21</f>
        <v>八街北</v>
      </c>
      <c r="Q26" s="827"/>
      <c r="R26" s="827"/>
      <c r="S26" s="827"/>
      <c r="T26" s="827"/>
      <c r="U26" s="902"/>
      <c r="V26" s="73" t="s">
        <v>274</v>
      </c>
      <c r="W26" s="827" t="str">
        <f>B22</f>
        <v>四街道旭</v>
      </c>
      <c r="X26" s="827"/>
      <c r="Y26" s="827"/>
      <c r="Z26" s="827"/>
      <c r="AA26" s="827"/>
      <c r="AB26" s="828"/>
      <c r="AD26" s="859"/>
      <c r="AE26" s="860"/>
      <c r="AF26" s="860"/>
      <c r="AG26" s="1003" t="s">
        <v>263</v>
      </c>
      <c r="AH26" s="1003"/>
      <c r="AI26" s="1003"/>
      <c r="AJ26" s="1003"/>
      <c r="AK26" s="53" t="s">
        <v>65</v>
      </c>
      <c r="AL26" s="861" t="str">
        <f>AE19</f>
        <v>臼井南</v>
      </c>
      <c r="AM26" s="852"/>
      <c r="AN26" s="852"/>
      <c r="AO26" s="852"/>
      <c r="AP26" s="852"/>
      <c r="AQ26" s="852"/>
      <c r="AR26" s="40" t="s">
        <v>258</v>
      </c>
      <c r="AS26" s="852" t="str">
        <f>AE21</f>
        <v>臼井西</v>
      </c>
      <c r="AT26" s="852"/>
      <c r="AU26" s="852"/>
      <c r="AV26" s="852"/>
      <c r="AW26" s="852"/>
      <c r="AX26" s="853"/>
      <c r="AY26" s="68" t="s">
        <v>274</v>
      </c>
      <c r="AZ26" s="852" t="str">
        <f>AE22</f>
        <v>桜台</v>
      </c>
      <c r="BA26" s="852"/>
      <c r="BB26" s="852"/>
      <c r="BC26" s="852"/>
      <c r="BD26" s="852"/>
      <c r="BE26" s="854"/>
      <c r="BF26" s="4"/>
      <c r="BG26" s="4"/>
    </row>
    <row r="27" spans="1:59" ht="14.25" customHeight="1" thickBot="1">
      <c r="A27" s="847"/>
      <c r="B27" s="848"/>
      <c r="C27" s="848"/>
      <c r="D27" s="844" t="s">
        <v>264</v>
      </c>
      <c r="E27" s="844"/>
      <c r="F27" s="844"/>
      <c r="G27" s="844"/>
      <c r="H27" s="57" t="s">
        <v>130</v>
      </c>
      <c r="I27" s="829" t="str">
        <f>B20</f>
        <v>四街道北</v>
      </c>
      <c r="J27" s="830"/>
      <c r="K27" s="830"/>
      <c r="L27" s="830"/>
      <c r="M27" s="830"/>
      <c r="N27" s="830"/>
      <c r="O27" s="34" t="s">
        <v>258</v>
      </c>
      <c r="P27" s="830" t="str">
        <f>B22</f>
        <v>四街道旭</v>
      </c>
      <c r="Q27" s="830"/>
      <c r="R27" s="830"/>
      <c r="S27" s="830"/>
      <c r="T27" s="830"/>
      <c r="U27" s="897"/>
      <c r="V27" s="74" t="s">
        <v>274</v>
      </c>
      <c r="W27" s="830" t="str">
        <f>B19</f>
        <v>八街・富北</v>
      </c>
      <c r="X27" s="830"/>
      <c r="Y27" s="830"/>
      <c r="Z27" s="830"/>
      <c r="AA27" s="830"/>
      <c r="AB27" s="908"/>
      <c r="AD27" s="857"/>
      <c r="AE27" s="858"/>
      <c r="AF27" s="858"/>
      <c r="AG27" s="1115" t="s">
        <v>264</v>
      </c>
      <c r="AH27" s="1115"/>
      <c r="AI27" s="1115"/>
      <c r="AJ27" s="1115"/>
      <c r="AK27" s="54" t="s">
        <v>65</v>
      </c>
      <c r="AL27" s="889" t="str">
        <f>AE20</f>
        <v>志津</v>
      </c>
      <c r="AM27" s="890"/>
      <c r="AN27" s="890"/>
      <c r="AO27" s="890"/>
      <c r="AP27" s="890"/>
      <c r="AQ27" s="890"/>
      <c r="AR27" s="42" t="s">
        <v>258</v>
      </c>
      <c r="AS27" s="890" t="str">
        <f>AE22</f>
        <v>桜台</v>
      </c>
      <c r="AT27" s="890"/>
      <c r="AU27" s="890"/>
      <c r="AV27" s="890"/>
      <c r="AW27" s="890"/>
      <c r="AX27" s="891"/>
      <c r="AY27" s="69" t="s">
        <v>274</v>
      </c>
      <c r="AZ27" s="890" t="str">
        <f>AE19</f>
        <v>臼井南</v>
      </c>
      <c r="BA27" s="890"/>
      <c r="BB27" s="890"/>
      <c r="BC27" s="890"/>
      <c r="BD27" s="890"/>
      <c r="BE27" s="892"/>
      <c r="BF27" s="4"/>
      <c r="BG27" s="4"/>
    </row>
    <row r="28" spans="1:59" ht="14.25" customHeight="1">
      <c r="A28" s="849" t="str">
        <f>$S$17</f>
        <v>5日</v>
      </c>
      <c r="B28" s="850"/>
      <c r="C28" s="850"/>
      <c r="D28" s="851" t="s">
        <v>272</v>
      </c>
      <c r="E28" s="851"/>
      <c r="F28" s="851"/>
      <c r="G28" s="851"/>
      <c r="H28" s="56" t="s">
        <v>130</v>
      </c>
      <c r="I28" s="826" t="str">
        <f>B19</f>
        <v>八街・富北</v>
      </c>
      <c r="J28" s="827"/>
      <c r="K28" s="827"/>
      <c r="L28" s="827"/>
      <c r="M28" s="827"/>
      <c r="N28" s="827"/>
      <c r="O28" s="35" t="s">
        <v>258</v>
      </c>
      <c r="P28" s="827" t="str">
        <f>B22</f>
        <v>四街道旭</v>
      </c>
      <c r="Q28" s="827"/>
      <c r="R28" s="827"/>
      <c r="S28" s="827"/>
      <c r="T28" s="827"/>
      <c r="U28" s="902"/>
      <c r="V28" s="73" t="s">
        <v>274</v>
      </c>
      <c r="W28" s="836" t="str">
        <f>B20</f>
        <v>四街道北</v>
      </c>
      <c r="X28" s="836"/>
      <c r="Y28" s="836"/>
      <c r="Z28" s="836"/>
      <c r="AA28" s="836"/>
      <c r="AB28" s="838"/>
      <c r="AD28" s="859" t="str">
        <f>AV17</f>
        <v>5日</v>
      </c>
      <c r="AE28" s="860"/>
      <c r="AF28" s="860"/>
      <c r="AG28" s="1120" t="s">
        <v>275</v>
      </c>
      <c r="AH28" s="1120"/>
      <c r="AI28" s="1120"/>
      <c r="AJ28" s="1120"/>
      <c r="AK28" s="204" t="s">
        <v>65</v>
      </c>
      <c r="AL28" s="862" t="str">
        <f>AE19</f>
        <v>臼井南</v>
      </c>
      <c r="AM28" s="855"/>
      <c r="AN28" s="855"/>
      <c r="AO28" s="855"/>
      <c r="AP28" s="855"/>
      <c r="AQ28" s="855"/>
      <c r="AR28" s="206" t="s">
        <v>258</v>
      </c>
      <c r="AS28" s="855" t="str">
        <f>AE22</f>
        <v>桜台</v>
      </c>
      <c r="AT28" s="855"/>
      <c r="AU28" s="855"/>
      <c r="AV28" s="855"/>
      <c r="AW28" s="855"/>
      <c r="AX28" s="893"/>
      <c r="AY28" s="205" t="s">
        <v>274</v>
      </c>
      <c r="AZ28" s="855" t="str">
        <f>AE20</f>
        <v>志津</v>
      </c>
      <c r="BA28" s="855"/>
      <c r="BB28" s="855"/>
      <c r="BC28" s="855"/>
      <c r="BD28" s="855"/>
      <c r="BE28" s="856"/>
      <c r="BF28" s="4"/>
      <c r="BG28" s="4"/>
    </row>
    <row r="29" spans="1:59" ht="14.25" customHeight="1" thickBot="1">
      <c r="A29" s="847" t="str">
        <f>$V$17</f>
        <v>富北</v>
      </c>
      <c r="B29" s="848"/>
      <c r="C29" s="848"/>
      <c r="D29" s="844" t="s">
        <v>197</v>
      </c>
      <c r="E29" s="844"/>
      <c r="F29" s="844"/>
      <c r="G29" s="844"/>
      <c r="H29" s="57" t="s">
        <v>130</v>
      </c>
      <c r="I29" s="829" t="str">
        <f>B20</f>
        <v>四街道北</v>
      </c>
      <c r="J29" s="830"/>
      <c r="K29" s="830"/>
      <c r="L29" s="830"/>
      <c r="M29" s="830"/>
      <c r="N29" s="830"/>
      <c r="O29" s="34" t="s">
        <v>258</v>
      </c>
      <c r="P29" s="830" t="str">
        <f>B21</f>
        <v>八街北</v>
      </c>
      <c r="Q29" s="830"/>
      <c r="R29" s="830"/>
      <c r="S29" s="830"/>
      <c r="T29" s="830"/>
      <c r="U29" s="897"/>
      <c r="V29" s="74" t="s">
        <v>274</v>
      </c>
      <c r="W29" s="830" t="str">
        <f>B19</f>
        <v>八街・富北</v>
      </c>
      <c r="X29" s="830"/>
      <c r="Y29" s="830"/>
      <c r="Z29" s="830"/>
      <c r="AA29" s="830"/>
      <c r="AB29" s="908"/>
      <c r="AD29" s="857" t="str">
        <f>AY17</f>
        <v>桜台</v>
      </c>
      <c r="AE29" s="858"/>
      <c r="AF29" s="858"/>
      <c r="AG29" s="1115" t="s">
        <v>271</v>
      </c>
      <c r="AH29" s="1115"/>
      <c r="AI29" s="1115"/>
      <c r="AJ29" s="1115"/>
      <c r="AK29" s="54" t="s">
        <v>65</v>
      </c>
      <c r="AL29" s="889" t="str">
        <f>AE20</f>
        <v>志津</v>
      </c>
      <c r="AM29" s="890"/>
      <c r="AN29" s="890"/>
      <c r="AO29" s="890"/>
      <c r="AP29" s="890"/>
      <c r="AQ29" s="890"/>
      <c r="AR29" s="42" t="s">
        <v>258</v>
      </c>
      <c r="AS29" s="890" t="str">
        <f>AE21</f>
        <v>臼井西</v>
      </c>
      <c r="AT29" s="890"/>
      <c r="AU29" s="890"/>
      <c r="AV29" s="890"/>
      <c r="AW29" s="890"/>
      <c r="AX29" s="891"/>
      <c r="AY29" s="69" t="s">
        <v>274</v>
      </c>
      <c r="AZ29" s="890" t="str">
        <f>AE19</f>
        <v>臼井南</v>
      </c>
      <c r="BA29" s="890"/>
      <c r="BB29" s="890"/>
      <c r="BC29" s="890"/>
      <c r="BD29" s="890"/>
      <c r="BE29" s="892"/>
      <c r="BF29" s="4"/>
      <c r="BG29" s="4"/>
    </row>
    <row r="30" spans="1:57" ht="14.25" customHeight="1">
      <c r="A30" s="168"/>
      <c r="B30" s="168"/>
      <c r="C30" s="168"/>
      <c r="D30" s="169"/>
      <c r="E30" s="169"/>
      <c r="F30" s="169"/>
      <c r="G30" s="169"/>
      <c r="H30" s="6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5"/>
      <c r="AD30" s="12"/>
      <c r="AE30" s="12"/>
      <c r="AF30" s="12"/>
      <c r="AG30" s="17"/>
      <c r="AH30" s="17"/>
      <c r="AI30" s="17"/>
      <c r="AJ30" s="17"/>
      <c r="AK30" s="64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4.25" customHeight="1" thickBot="1">
      <c r="A31" s="841" t="str">
        <f>'抽選'!A31</f>
        <v>【E組】  会場：</v>
      </c>
      <c r="B31" s="841"/>
      <c r="C31" s="841"/>
      <c r="D31" s="841"/>
      <c r="E31" s="841"/>
      <c r="F31" s="841"/>
      <c r="G31" s="841"/>
      <c r="H31" s="841"/>
      <c r="I31" s="843" t="s">
        <v>74</v>
      </c>
      <c r="J31" s="843"/>
      <c r="K31" s="843"/>
      <c r="L31" s="842" t="str">
        <f>'抽選'!L31</f>
        <v>玉造</v>
      </c>
      <c r="M31" s="842"/>
      <c r="N31" s="842"/>
      <c r="O31" s="842"/>
      <c r="P31" s="842"/>
      <c r="Q31" s="842"/>
      <c r="R31" s="842"/>
      <c r="S31" s="843" t="s">
        <v>134</v>
      </c>
      <c r="T31" s="843"/>
      <c r="U31" s="843"/>
      <c r="V31" s="842" t="str">
        <f>'抽選'!V31</f>
        <v>玉造</v>
      </c>
      <c r="W31" s="842"/>
      <c r="X31" s="842"/>
      <c r="Y31" s="842"/>
      <c r="Z31" s="842"/>
      <c r="AA31" s="842"/>
      <c r="AB31" s="842"/>
      <c r="AC31" s="3"/>
      <c r="AD31" s="841" t="str">
        <f>'抽選'!A38</f>
        <v>【F組】  会場：</v>
      </c>
      <c r="AE31" s="841"/>
      <c r="AF31" s="841"/>
      <c r="AG31" s="841"/>
      <c r="AH31" s="841"/>
      <c r="AI31" s="841"/>
      <c r="AJ31" s="841"/>
      <c r="AK31" s="841"/>
      <c r="AL31" s="843" t="s">
        <v>74</v>
      </c>
      <c r="AM31" s="843"/>
      <c r="AN31" s="843"/>
      <c r="AO31" s="842" t="str">
        <f>'抽選'!L38</f>
        <v>公津の杜</v>
      </c>
      <c r="AP31" s="842"/>
      <c r="AQ31" s="842"/>
      <c r="AR31" s="842"/>
      <c r="AS31" s="842"/>
      <c r="AT31" s="842"/>
      <c r="AU31" s="842"/>
      <c r="AV31" s="843" t="s">
        <v>134</v>
      </c>
      <c r="AW31" s="843"/>
      <c r="AX31" s="843"/>
      <c r="AY31" s="842" t="str">
        <f>'抽選'!V38</f>
        <v>遠山</v>
      </c>
      <c r="AZ31" s="842"/>
      <c r="BA31" s="842"/>
      <c r="BB31" s="842"/>
      <c r="BC31" s="842"/>
      <c r="BD31" s="842"/>
      <c r="BE31" s="842"/>
    </row>
    <row r="32" spans="1:57" s="12" customFormat="1" ht="14.25" customHeight="1" thickBot="1">
      <c r="A32" s="999" t="s">
        <v>150</v>
      </c>
      <c r="B32" s="1000"/>
      <c r="C32" s="1000"/>
      <c r="D32" s="1000"/>
      <c r="E32" s="1000"/>
      <c r="F32" s="1000"/>
      <c r="G32" s="1000"/>
      <c r="H32" s="1001"/>
      <c r="I32" s="791" t="str">
        <f>B33</f>
        <v>玉造</v>
      </c>
      <c r="J32" s="792"/>
      <c r="K32" s="792"/>
      <c r="L32" s="792"/>
      <c r="M32" s="792"/>
      <c r="N32" s="792" t="str">
        <f>B34</f>
        <v>吾妻</v>
      </c>
      <c r="O32" s="792"/>
      <c r="P32" s="792"/>
      <c r="Q32" s="792"/>
      <c r="R32" s="792"/>
      <c r="S32" s="792" t="str">
        <f>B35</f>
        <v>中台</v>
      </c>
      <c r="T32" s="792"/>
      <c r="U32" s="792"/>
      <c r="V32" s="792"/>
      <c r="W32" s="792"/>
      <c r="X32" s="792" t="str">
        <f>B36</f>
        <v>富里</v>
      </c>
      <c r="Y32" s="792"/>
      <c r="Z32" s="792"/>
      <c r="AA32" s="793"/>
      <c r="AB32" s="794"/>
      <c r="AC32" s="1"/>
      <c r="AD32" s="999" t="s">
        <v>149</v>
      </c>
      <c r="AE32" s="1000"/>
      <c r="AF32" s="1000"/>
      <c r="AG32" s="1000"/>
      <c r="AH32" s="1000"/>
      <c r="AI32" s="1000"/>
      <c r="AJ32" s="1000"/>
      <c r="AK32" s="1001"/>
      <c r="AL32" s="883" t="str">
        <f>AE33</f>
        <v>佐倉</v>
      </c>
      <c r="AM32" s="813"/>
      <c r="AN32" s="813"/>
      <c r="AO32" s="813"/>
      <c r="AP32" s="813"/>
      <c r="AQ32" s="813" t="str">
        <f>AE34</f>
        <v>遠山・大栄</v>
      </c>
      <c r="AR32" s="813"/>
      <c r="AS32" s="813"/>
      <c r="AT32" s="813"/>
      <c r="AU32" s="813"/>
      <c r="AV32" s="813" t="str">
        <f>AE35</f>
        <v>木刈</v>
      </c>
      <c r="AW32" s="813"/>
      <c r="AX32" s="813"/>
      <c r="AY32" s="813"/>
      <c r="AZ32" s="813"/>
      <c r="BA32" s="813" t="str">
        <f>AE36</f>
        <v>公津の杜</v>
      </c>
      <c r="BB32" s="813"/>
      <c r="BC32" s="813"/>
      <c r="BD32" s="814"/>
      <c r="BE32" s="815"/>
    </row>
    <row r="33" spans="1:57" s="12" customFormat="1" ht="14.25" customHeight="1">
      <c r="A33" s="32">
        <v>17</v>
      </c>
      <c r="B33" s="1002" t="str">
        <f>'抽選'!BI21</f>
        <v>玉造</v>
      </c>
      <c r="C33" s="472"/>
      <c r="D33" s="472"/>
      <c r="E33" s="472"/>
      <c r="F33" s="472"/>
      <c r="G33" s="472"/>
      <c r="H33" s="722"/>
      <c r="I33" s="805"/>
      <c r="J33" s="806"/>
      <c r="K33" s="806"/>
      <c r="L33" s="806"/>
      <c r="M33" s="806"/>
      <c r="N33" s="800" t="str">
        <f>I31&amp;"①"</f>
        <v>29日①</v>
      </c>
      <c r="O33" s="801"/>
      <c r="P33" s="801"/>
      <c r="Q33" s="801"/>
      <c r="R33" s="801"/>
      <c r="S33" s="800" t="str">
        <f>I31&amp;"③"</f>
        <v>29日③</v>
      </c>
      <c r="T33" s="801"/>
      <c r="U33" s="801"/>
      <c r="V33" s="801"/>
      <c r="W33" s="801"/>
      <c r="X33" s="802" t="str">
        <f>S31&amp;"①"</f>
        <v>5日①</v>
      </c>
      <c r="Y33" s="803"/>
      <c r="Z33" s="803"/>
      <c r="AA33" s="803"/>
      <c r="AB33" s="804"/>
      <c r="AC33" s="1"/>
      <c r="AD33" s="32">
        <v>21</v>
      </c>
      <c r="AE33" s="689" t="str">
        <f>'抽選'!BI25</f>
        <v>佐倉</v>
      </c>
      <c r="AF33" s="689"/>
      <c r="AG33" s="689"/>
      <c r="AH33" s="689"/>
      <c r="AI33" s="689"/>
      <c r="AJ33" s="689"/>
      <c r="AK33" s="690"/>
      <c r="AL33" s="805"/>
      <c r="AM33" s="806"/>
      <c r="AN33" s="806"/>
      <c r="AO33" s="806"/>
      <c r="AP33" s="806"/>
      <c r="AQ33" s="800" t="str">
        <f>AL31&amp;"①"</f>
        <v>29日①</v>
      </c>
      <c r="AR33" s="801"/>
      <c r="AS33" s="801"/>
      <c r="AT33" s="801"/>
      <c r="AU33" s="801"/>
      <c r="AV33" s="800" t="str">
        <f>AL31&amp;"③"</f>
        <v>29日③</v>
      </c>
      <c r="AW33" s="801"/>
      <c r="AX33" s="801"/>
      <c r="AY33" s="801"/>
      <c r="AZ33" s="801"/>
      <c r="BA33" s="802" t="str">
        <f>AV31&amp;"①"</f>
        <v>5日①</v>
      </c>
      <c r="BB33" s="803"/>
      <c r="BC33" s="803"/>
      <c r="BD33" s="803"/>
      <c r="BE33" s="804"/>
    </row>
    <row r="34" spans="1:57" ht="14.25" customHeight="1">
      <c r="A34" s="28">
        <v>18</v>
      </c>
      <c r="B34" s="1012" t="str">
        <f>'抽選'!BI22</f>
        <v>吾妻</v>
      </c>
      <c r="C34" s="477"/>
      <c r="D34" s="477"/>
      <c r="E34" s="477"/>
      <c r="F34" s="477"/>
      <c r="G34" s="477"/>
      <c r="H34" s="1013"/>
      <c r="I34" s="795" t="str">
        <f>I31&amp;"①"</f>
        <v>29日①</v>
      </c>
      <c r="J34" s="796"/>
      <c r="K34" s="796"/>
      <c r="L34" s="796"/>
      <c r="M34" s="796"/>
      <c r="N34" s="810"/>
      <c r="O34" s="811"/>
      <c r="P34" s="811"/>
      <c r="Q34" s="811"/>
      <c r="R34" s="812"/>
      <c r="S34" s="807" t="str">
        <f>S31&amp;"②"</f>
        <v>5日②</v>
      </c>
      <c r="T34" s="808"/>
      <c r="U34" s="808"/>
      <c r="V34" s="808"/>
      <c r="W34" s="808"/>
      <c r="X34" s="807" t="str">
        <f>I31&amp;"④"</f>
        <v>29日④</v>
      </c>
      <c r="Y34" s="808"/>
      <c r="Z34" s="808"/>
      <c r="AA34" s="808"/>
      <c r="AB34" s="809"/>
      <c r="AD34" s="28">
        <v>22</v>
      </c>
      <c r="AE34" s="816" t="str">
        <f>'抽選'!BI26</f>
        <v>遠山・大栄</v>
      </c>
      <c r="AF34" s="816"/>
      <c r="AG34" s="816"/>
      <c r="AH34" s="816"/>
      <c r="AI34" s="816"/>
      <c r="AJ34" s="816"/>
      <c r="AK34" s="706"/>
      <c r="AL34" s="795" t="str">
        <f>AL31&amp;"①"</f>
        <v>29日①</v>
      </c>
      <c r="AM34" s="796"/>
      <c r="AN34" s="796"/>
      <c r="AO34" s="796"/>
      <c r="AP34" s="796"/>
      <c r="AQ34" s="810"/>
      <c r="AR34" s="811"/>
      <c r="AS34" s="811"/>
      <c r="AT34" s="811"/>
      <c r="AU34" s="812"/>
      <c r="AV34" s="807" t="str">
        <f>AV31&amp;"②"</f>
        <v>5日②</v>
      </c>
      <c r="AW34" s="808"/>
      <c r="AX34" s="808"/>
      <c r="AY34" s="808"/>
      <c r="AZ34" s="808"/>
      <c r="BA34" s="807" t="str">
        <f>AL31&amp;"④"</f>
        <v>29日④</v>
      </c>
      <c r="BB34" s="808"/>
      <c r="BC34" s="808"/>
      <c r="BD34" s="808"/>
      <c r="BE34" s="809"/>
    </row>
    <row r="35" spans="1:57" ht="14.25" customHeight="1">
      <c r="A35" s="28">
        <v>19</v>
      </c>
      <c r="B35" s="1012" t="str">
        <f>'抽選'!BI23</f>
        <v>中台</v>
      </c>
      <c r="C35" s="477"/>
      <c r="D35" s="477"/>
      <c r="E35" s="477"/>
      <c r="F35" s="477"/>
      <c r="G35" s="477"/>
      <c r="H35" s="1013"/>
      <c r="I35" s="795" t="str">
        <f>I31&amp;"③"</f>
        <v>29日③</v>
      </c>
      <c r="J35" s="796"/>
      <c r="K35" s="796"/>
      <c r="L35" s="796"/>
      <c r="M35" s="796"/>
      <c r="N35" s="797" t="str">
        <f>S31&amp;"②"</f>
        <v>5日②</v>
      </c>
      <c r="O35" s="798"/>
      <c r="P35" s="798"/>
      <c r="Q35" s="798"/>
      <c r="R35" s="799"/>
      <c r="S35" s="810"/>
      <c r="T35" s="811"/>
      <c r="U35" s="811"/>
      <c r="V35" s="811"/>
      <c r="W35" s="812"/>
      <c r="X35" s="807" t="str">
        <f>I31&amp;"②"</f>
        <v>29日②</v>
      </c>
      <c r="Y35" s="808"/>
      <c r="Z35" s="808"/>
      <c r="AA35" s="808"/>
      <c r="AB35" s="809"/>
      <c r="AD35" s="28">
        <v>23</v>
      </c>
      <c r="AE35" s="816" t="str">
        <f>'抽選'!BI27</f>
        <v>木刈</v>
      </c>
      <c r="AF35" s="816"/>
      <c r="AG35" s="816"/>
      <c r="AH35" s="816"/>
      <c r="AI35" s="816"/>
      <c r="AJ35" s="816"/>
      <c r="AK35" s="706"/>
      <c r="AL35" s="795" t="str">
        <f>AL31&amp;"③"</f>
        <v>29日③</v>
      </c>
      <c r="AM35" s="796"/>
      <c r="AN35" s="796"/>
      <c r="AO35" s="796"/>
      <c r="AP35" s="796"/>
      <c r="AQ35" s="797" t="str">
        <f>AV31&amp;"②"</f>
        <v>5日②</v>
      </c>
      <c r="AR35" s="798"/>
      <c r="AS35" s="798"/>
      <c r="AT35" s="798"/>
      <c r="AU35" s="799"/>
      <c r="AV35" s="810"/>
      <c r="AW35" s="811"/>
      <c r="AX35" s="811"/>
      <c r="AY35" s="811"/>
      <c r="AZ35" s="812"/>
      <c r="BA35" s="807" t="str">
        <f>AL31&amp;"②"</f>
        <v>29日②</v>
      </c>
      <c r="BB35" s="808"/>
      <c r="BC35" s="808"/>
      <c r="BD35" s="808"/>
      <c r="BE35" s="809"/>
    </row>
    <row r="36" spans="1:57" ht="14.25" customHeight="1" thickBot="1">
      <c r="A36" s="29">
        <v>20</v>
      </c>
      <c r="B36" s="1009" t="str">
        <f>'抽選'!BI24</f>
        <v>富里</v>
      </c>
      <c r="C36" s="468"/>
      <c r="D36" s="468"/>
      <c r="E36" s="468"/>
      <c r="F36" s="468"/>
      <c r="G36" s="468"/>
      <c r="H36" s="1010"/>
      <c r="I36" s="820" t="str">
        <f>S31&amp;"①"</f>
        <v>5日①</v>
      </c>
      <c r="J36" s="821"/>
      <c r="K36" s="821"/>
      <c r="L36" s="821"/>
      <c r="M36" s="821"/>
      <c r="N36" s="821" t="str">
        <f>I31&amp;"④"</f>
        <v>29日④</v>
      </c>
      <c r="O36" s="821"/>
      <c r="P36" s="821"/>
      <c r="Q36" s="821"/>
      <c r="R36" s="821"/>
      <c r="S36" s="822" t="str">
        <f>I31&amp;"②"</f>
        <v>29日②</v>
      </c>
      <c r="T36" s="821"/>
      <c r="U36" s="821"/>
      <c r="V36" s="821"/>
      <c r="W36" s="821"/>
      <c r="X36" s="823"/>
      <c r="Y36" s="823"/>
      <c r="Z36" s="823"/>
      <c r="AA36" s="824"/>
      <c r="AB36" s="825"/>
      <c r="AD36" s="29">
        <v>24</v>
      </c>
      <c r="AE36" s="884" t="str">
        <f>'抽選'!BI28</f>
        <v>公津の杜</v>
      </c>
      <c r="AF36" s="884"/>
      <c r="AG36" s="884"/>
      <c r="AH36" s="884"/>
      <c r="AI36" s="884"/>
      <c r="AJ36" s="884"/>
      <c r="AK36" s="709"/>
      <c r="AL36" s="820" t="str">
        <f>AV31&amp;"①"</f>
        <v>5日①</v>
      </c>
      <c r="AM36" s="821"/>
      <c r="AN36" s="821"/>
      <c r="AO36" s="821"/>
      <c r="AP36" s="821"/>
      <c r="AQ36" s="821" t="str">
        <f>AL31&amp;"④"</f>
        <v>29日④</v>
      </c>
      <c r="AR36" s="821"/>
      <c r="AS36" s="821"/>
      <c r="AT36" s="821"/>
      <c r="AU36" s="821"/>
      <c r="AV36" s="822" t="str">
        <f>AL31&amp;"②"</f>
        <v>29日②</v>
      </c>
      <c r="AW36" s="821"/>
      <c r="AX36" s="821"/>
      <c r="AY36" s="821"/>
      <c r="AZ36" s="821"/>
      <c r="BA36" s="823"/>
      <c r="BB36" s="823"/>
      <c r="BC36" s="823"/>
      <c r="BD36" s="824"/>
      <c r="BE36" s="825"/>
    </row>
    <row r="37" spans="1:28" ht="14.25" customHeight="1" thickBot="1">
      <c r="A37" s="75"/>
      <c r="B37" s="75"/>
      <c r="C37" s="75"/>
      <c r="D37" s="75"/>
      <c r="E37" s="75"/>
      <c r="F37" s="75"/>
      <c r="G37" s="75"/>
      <c r="H37" s="75"/>
      <c r="I37" s="76"/>
      <c r="J37" s="76"/>
      <c r="K37" s="77"/>
      <c r="L37" s="77"/>
      <c r="M37" s="77"/>
      <c r="N37" s="77"/>
      <c r="O37" s="76"/>
      <c r="P37" s="76"/>
      <c r="Q37" s="77"/>
      <c r="R37" s="77"/>
      <c r="S37" s="77"/>
      <c r="T37" s="77"/>
      <c r="U37" s="76"/>
      <c r="V37" s="76"/>
      <c r="W37" s="77"/>
      <c r="X37" s="77"/>
      <c r="Y37" s="77"/>
      <c r="Z37" s="77"/>
      <c r="AA37" s="2"/>
      <c r="AB37" s="2"/>
    </row>
    <row r="38" spans="1:57" ht="14.25" customHeight="1">
      <c r="A38" s="831" t="str">
        <f>$I$17</f>
        <v>29日</v>
      </c>
      <c r="B38" s="832"/>
      <c r="C38" s="833"/>
      <c r="D38" s="834" t="s">
        <v>275</v>
      </c>
      <c r="E38" s="834"/>
      <c r="F38" s="834"/>
      <c r="G38" s="834"/>
      <c r="H38" s="55" t="s">
        <v>72</v>
      </c>
      <c r="I38" s="835" t="str">
        <f>B33</f>
        <v>玉造</v>
      </c>
      <c r="J38" s="836"/>
      <c r="K38" s="836"/>
      <c r="L38" s="836"/>
      <c r="M38" s="836"/>
      <c r="N38" s="836"/>
      <c r="O38" s="39" t="s">
        <v>258</v>
      </c>
      <c r="P38" s="836" t="str">
        <f>B34</f>
        <v>吾妻</v>
      </c>
      <c r="Q38" s="836"/>
      <c r="R38" s="836"/>
      <c r="S38" s="836"/>
      <c r="T38" s="836"/>
      <c r="U38" s="837"/>
      <c r="V38" s="72" t="s">
        <v>274</v>
      </c>
      <c r="W38" s="836" t="str">
        <f>B35</f>
        <v>中台</v>
      </c>
      <c r="X38" s="836"/>
      <c r="Y38" s="836"/>
      <c r="Z38" s="836"/>
      <c r="AA38" s="836"/>
      <c r="AB38" s="838"/>
      <c r="AC38" s="15"/>
      <c r="AD38" s="839" t="str">
        <f>AL31</f>
        <v>29日</v>
      </c>
      <c r="AE38" s="840"/>
      <c r="AF38" s="840"/>
      <c r="AG38" s="817" t="s">
        <v>275</v>
      </c>
      <c r="AH38" s="817"/>
      <c r="AI38" s="817"/>
      <c r="AJ38" s="817"/>
      <c r="AK38" s="52" t="s">
        <v>66</v>
      </c>
      <c r="AL38" s="818" t="str">
        <f>AE33</f>
        <v>佐倉</v>
      </c>
      <c r="AM38" s="819"/>
      <c r="AN38" s="819"/>
      <c r="AO38" s="819"/>
      <c r="AP38" s="819"/>
      <c r="AQ38" s="819"/>
      <c r="AR38" s="41" t="s">
        <v>258</v>
      </c>
      <c r="AS38" s="819" t="str">
        <f>AE34</f>
        <v>遠山・大栄</v>
      </c>
      <c r="AT38" s="819"/>
      <c r="AU38" s="819"/>
      <c r="AV38" s="819"/>
      <c r="AW38" s="819"/>
      <c r="AX38" s="880"/>
      <c r="AY38" s="67" t="s">
        <v>274</v>
      </c>
      <c r="AZ38" s="819" t="s">
        <v>35</v>
      </c>
      <c r="BA38" s="819"/>
      <c r="BB38" s="819"/>
      <c r="BC38" s="819"/>
      <c r="BD38" s="819"/>
      <c r="BE38" s="881"/>
    </row>
    <row r="39" spans="1:57" ht="14.25" customHeight="1">
      <c r="A39" s="845" t="str">
        <f>$L$17</f>
        <v>富北</v>
      </c>
      <c r="B39" s="846"/>
      <c r="C39" s="846"/>
      <c r="D39" s="851" t="s">
        <v>271</v>
      </c>
      <c r="E39" s="851"/>
      <c r="F39" s="851"/>
      <c r="G39" s="851"/>
      <c r="H39" s="56" t="s">
        <v>73</v>
      </c>
      <c r="I39" s="826" t="str">
        <f>B35</f>
        <v>中台</v>
      </c>
      <c r="J39" s="827"/>
      <c r="K39" s="827"/>
      <c r="L39" s="827"/>
      <c r="M39" s="827"/>
      <c r="N39" s="827"/>
      <c r="O39" s="35" t="s">
        <v>258</v>
      </c>
      <c r="P39" s="827" t="str">
        <f>B36</f>
        <v>富里</v>
      </c>
      <c r="Q39" s="827"/>
      <c r="R39" s="827"/>
      <c r="S39" s="827"/>
      <c r="T39" s="827"/>
      <c r="U39" s="902"/>
      <c r="V39" s="73" t="s">
        <v>274</v>
      </c>
      <c r="W39" s="827" t="str">
        <f>B34</f>
        <v>吾妻</v>
      </c>
      <c r="X39" s="827"/>
      <c r="Y39" s="827"/>
      <c r="Z39" s="827"/>
      <c r="AA39" s="827"/>
      <c r="AB39" s="828"/>
      <c r="AD39" s="859" t="str">
        <f>AO31</f>
        <v>公津の杜</v>
      </c>
      <c r="AE39" s="860"/>
      <c r="AF39" s="860"/>
      <c r="AG39" s="1003" t="s">
        <v>271</v>
      </c>
      <c r="AH39" s="1003"/>
      <c r="AI39" s="1003"/>
      <c r="AJ39" s="1003"/>
      <c r="AK39" s="53" t="s">
        <v>67</v>
      </c>
      <c r="AL39" s="861" t="str">
        <f>AE35</f>
        <v>木刈</v>
      </c>
      <c r="AM39" s="852"/>
      <c r="AN39" s="852"/>
      <c r="AO39" s="852"/>
      <c r="AP39" s="852"/>
      <c r="AQ39" s="852"/>
      <c r="AR39" s="40" t="s">
        <v>258</v>
      </c>
      <c r="AS39" s="852" t="str">
        <f>AE36</f>
        <v>公津の杜</v>
      </c>
      <c r="AT39" s="852"/>
      <c r="AU39" s="852"/>
      <c r="AV39" s="852"/>
      <c r="AW39" s="852"/>
      <c r="AX39" s="853"/>
      <c r="AY39" s="68" t="s">
        <v>274</v>
      </c>
      <c r="AZ39" s="852" t="s">
        <v>36</v>
      </c>
      <c r="BA39" s="852"/>
      <c r="BB39" s="852"/>
      <c r="BC39" s="852"/>
      <c r="BD39" s="852"/>
      <c r="BE39" s="854"/>
    </row>
    <row r="40" spans="1:57" ht="14.25" customHeight="1">
      <c r="A40" s="845"/>
      <c r="B40" s="846"/>
      <c r="C40" s="846"/>
      <c r="D40" s="851" t="s">
        <v>263</v>
      </c>
      <c r="E40" s="851"/>
      <c r="F40" s="851"/>
      <c r="G40" s="851"/>
      <c r="H40" s="56" t="s">
        <v>73</v>
      </c>
      <c r="I40" s="826" t="str">
        <f>B33</f>
        <v>玉造</v>
      </c>
      <c r="J40" s="827"/>
      <c r="K40" s="827"/>
      <c r="L40" s="827"/>
      <c r="M40" s="827"/>
      <c r="N40" s="827"/>
      <c r="O40" s="35" t="s">
        <v>258</v>
      </c>
      <c r="P40" s="827" t="str">
        <f>B35</f>
        <v>中台</v>
      </c>
      <c r="Q40" s="827"/>
      <c r="R40" s="827"/>
      <c r="S40" s="827"/>
      <c r="T40" s="827"/>
      <c r="U40" s="902"/>
      <c r="V40" s="73" t="s">
        <v>274</v>
      </c>
      <c r="W40" s="827" t="str">
        <f>B36</f>
        <v>富里</v>
      </c>
      <c r="X40" s="827"/>
      <c r="Y40" s="827"/>
      <c r="Z40" s="827"/>
      <c r="AA40" s="827"/>
      <c r="AB40" s="828"/>
      <c r="AD40" s="859"/>
      <c r="AE40" s="860"/>
      <c r="AF40" s="860"/>
      <c r="AG40" s="1003" t="s">
        <v>263</v>
      </c>
      <c r="AH40" s="1003"/>
      <c r="AI40" s="1003"/>
      <c r="AJ40" s="1003"/>
      <c r="AK40" s="53" t="s">
        <v>67</v>
      </c>
      <c r="AL40" s="861" t="str">
        <f>AE33</f>
        <v>佐倉</v>
      </c>
      <c r="AM40" s="852"/>
      <c r="AN40" s="852"/>
      <c r="AO40" s="852"/>
      <c r="AP40" s="852"/>
      <c r="AQ40" s="852"/>
      <c r="AR40" s="40" t="s">
        <v>258</v>
      </c>
      <c r="AS40" s="852" t="str">
        <f>AE35</f>
        <v>木刈</v>
      </c>
      <c r="AT40" s="852"/>
      <c r="AU40" s="852"/>
      <c r="AV40" s="852"/>
      <c r="AW40" s="852"/>
      <c r="AX40" s="853"/>
      <c r="AY40" s="68" t="s">
        <v>274</v>
      </c>
      <c r="AZ40" s="852" t="str">
        <f>AE36</f>
        <v>公津の杜</v>
      </c>
      <c r="BA40" s="852"/>
      <c r="BB40" s="852"/>
      <c r="BC40" s="852"/>
      <c r="BD40" s="852"/>
      <c r="BE40" s="854"/>
    </row>
    <row r="41" spans="1:57" ht="14.25" customHeight="1" thickBot="1">
      <c r="A41" s="847"/>
      <c r="B41" s="848"/>
      <c r="C41" s="848"/>
      <c r="D41" s="844" t="s">
        <v>264</v>
      </c>
      <c r="E41" s="844"/>
      <c r="F41" s="844"/>
      <c r="G41" s="844"/>
      <c r="H41" s="57" t="s">
        <v>73</v>
      </c>
      <c r="I41" s="829" t="str">
        <f>B34</f>
        <v>吾妻</v>
      </c>
      <c r="J41" s="830"/>
      <c r="K41" s="830"/>
      <c r="L41" s="830"/>
      <c r="M41" s="830"/>
      <c r="N41" s="830"/>
      <c r="O41" s="34" t="s">
        <v>258</v>
      </c>
      <c r="P41" s="830" t="str">
        <f>B36</f>
        <v>富里</v>
      </c>
      <c r="Q41" s="830"/>
      <c r="R41" s="830"/>
      <c r="S41" s="830"/>
      <c r="T41" s="830"/>
      <c r="U41" s="897"/>
      <c r="V41" s="74" t="s">
        <v>274</v>
      </c>
      <c r="W41" s="830" t="str">
        <f>B33</f>
        <v>玉造</v>
      </c>
      <c r="X41" s="830"/>
      <c r="Y41" s="830"/>
      <c r="Z41" s="830"/>
      <c r="AA41" s="830"/>
      <c r="AB41" s="908"/>
      <c r="AD41" s="857"/>
      <c r="AE41" s="858"/>
      <c r="AF41" s="858"/>
      <c r="AG41" s="1115" t="s">
        <v>264</v>
      </c>
      <c r="AH41" s="1115"/>
      <c r="AI41" s="1115"/>
      <c r="AJ41" s="1115"/>
      <c r="AK41" s="54" t="s">
        <v>68</v>
      </c>
      <c r="AL41" s="889" t="str">
        <f>AE34</f>
        <v>遠山・大栄</v>
      </c>
      <c r="AM41" s="890"/>
      <c r="AN41" s="890"/>
      <c r="AO41" s="890"/>
      <c r="AP41" s="890"/>
      <c r="AQ41" s="890"/>
      <c r="AR41" s="42" t="s">
        <v>258</v>
      </c>
      <c r="AS41" s="890" t="str">
        <f>AE36</f>
        <v>公津の杜</v>
      </c>
      <c r="AT41" s="890"/>
      <c r="AU41" s="890"/>
      <c r="AV41" s="890"/>
      <c r="AW41" s="890"/>
      <c r="AX41" s="891"/>
      <c r="AY41" s="69" t="s">
        <v>274</v>
      </c>
      <c r="AZ41" s="890" t="str">
        <f>AE33</f>
        <v>佐倉</v>
      </c>
      <c r="BA41" s="890"/>
      <c r="BB41" s="890"/>
      <c r="BC41" s="890"/>
      <c r="BD41" s="890"/>
      <c r="BE41" s="892"/>
    </row>
    <row r="42" spans="1:57" ht="14.25" customHeight="1">
      <c r="A42" s="849" t="str">
        <f>$S$17</f>
        <v>5日</v>
      </c>
      <c r="B42" s="850"/>
      <c r="C42" s="850"/>
      <c r="D42" s="851" t="s">
        <v>272</v>
      </c>
      <c r="E42" s="851"/>
      <c r="F42" s="851"/>
      <c r="G42" s="851"/>
      <c r="H42" s="56" t="s">
        <v>73</v>
      </c>
      <c r="I42" s="826" t="str">
        <f>B33</f>
        <v>玉造</v>
      </c>
      <c r="J42" s="827"/>
      <c r="K42" s="827"/>
      <c r="L42" s="827"/>
      <c r="M42" s="827"/>
      <c r="N42" s="827"/>
      <c r="O42" s="35" t="s">
        <v>258</v>
      </c>
      <c r="P42" s="827" t="str">
        <f>B36</f>
        <v>富里</v>
      </c>
      <c r="Q42" s="827"/>
      <c r="R42" s="827"/>
      <c r="S42" s="827"/>
      <c r="T42" s="827"/>
      <c r="U42" s="902"/>
      <c r="V42" s="73" t="s">
        <v>274</v>
      </c>
      <c r="W42" s="836" t="str">
        <f>B34</f>
        <v>吾妻</v>
      </c>
      <c r="X42" s="836"/>
      <c r="Y42" s="836"/>
      <c r="Z42" s="836"/>
      <c r="AA42" s="836"/>
      <c r="AB42" s="838"/>
      <c r="AD42" s="859" t="str">
        <f>AV31</f>
        <v>5日</v>
      </c>
      <c r="AE42" s="860"/>
      <c r="AF42" s="860"/>
      <c r="AG42" s="1120" t="s">
        <v>275</v>
      </c>
      <c r="AH42" s="1120"/>
      <c r="AI42" s="1120"/>
      <c r="AJ42" s="1120"/>
      <c r="AK42" s="204" t="s">
        <v>67</v>
      </c>
      <c r="AL42" s="862" t="str">
        <f>AE33</f>
        <v>佐倉</v>
      </c>
      <c r="AM42" s="855"/>
      <c r="AN42" s="855"/>
      <c r="AO42" s="855"/>
      <c r="AP42" s="855"/>
      <c r="AQ42" s="855"/>
      <c r="AR42" s="206" t="s">
        <v>258</v>
      </c>
      <c r="AS42" s="855" t="str">
        <f>AE36</f>
        <v>公津の杜</v>
      </c>
      <c r="AT42" s="855"/>
      <c r="AU42" s="855"/>
      <c r="AV42" s="855"/>
      <c r="AW42" s="855"/>
      <c r="AX42" s="893"/>
      <c r="AY42" s="205" t="s">
        <v>274</v>
      </c>
      <c r="AZ42" s="855" t="str">
        <f>AE34</f>
        <v>遠山・大栄</v>
      </c>
      <c r="BA42" s="855"/>
      <c r="BB42" s="855"/>
      <c r="BC42" s="855"/>
      <c r="BD42" s="855"/>
      <c r="BE42" s="856"/>
    </row>
    <row r="43" spans="1:59" ht="14.25" customHeight="1" thickBot="1">
      <c r="A43" s="847" t="str">
        <f>$V$17</f>
        <v>富北</v>
      </c>
      <c r="B43" s="848"/>
      <c r="C43" s="848"/>
      <c r="D43" s="844" t="s">
        <v>197</v>
      </c>
      <c r="E43" s="844"/>
      <c r="F43" s="844"/>
      <c r="G43" s="844"/>
      <c r="H43" s="57" t="s">
        <v>73</v>
      </c>
      <c r="I43" s="829" t="str">
        <f>B34</f>
        <v>吾妻</v>
      </c>
      <c r="J43" s="830"/>
      <c r="K43" s="830"/>
      <c r="L43" s="830"/>
      <c r="M43" s="830"/>
      <c r="N43" s="830"/>
      <c r="O43" s="34" t="s">
        <v>258</v>
      </c>
      <c r="P43" s="830" t="str">
        <f>B35</f>
        <v>中台</v>
      </c>
      <c r="Q43" s="830"/>
      <c r="R43" s="830"/>
      <c r="S43" s="830"/>
      <c r="T43" s="830"/>
      <c r="U43" s="897"/>
      <c r="V43" s="74" t="s">
        <v>274</v>
      </c>
      <c r="W43" s="830" t="str">
        <f>B33</f>
        <v>玉造</v>
      </c>
      <c r="X43" s="830"/>
      <c r="Y43" s="830"/>
      <c r="Z43" s="830"/>
      <c r="AA43" s="830"/>
      <c r="AB43" s="908"/>
      <c r="AD43" s="857" t="str">
        <f>AY31</f>
        <v>遠山</v>
      </c>
      <c r="AE43" s="858"/>
      <c r="AF43" s="858"/>
      <c r="AG43" s="1115" t="s">
        <v>271</v>
      </c>
      <c r="AH43" s="1115"/>
      <c r="AI43" s="1115"/>
      <c r="AJ43" s="1115"/>
      <c r="AK43" s="54" t="s">
        <v>67</v>
      </c>
      <c r="AL43" s="889" t="str">
        <f>AE34</f>
        <v>遠山・大栄</v>
      </c>
      <c r="AM43" s="890"/>
      <c r="AN43" s="890"/>
      <c r="AO43" s="890"/>
      <c r="AP43" s="890"/>
      <c r="AQ43" s="890"/>
      <c r="AR43" s="42" t="s">
        <v>258</v>
      </c>
      <c r="AS43" s="890" t="str">
        <f>AE35</f>
        <v>木刈</v>
      </c>
      <c r="AT43" s="890"/>
      <c r="AU43" s="890"/>
      <c r="AV43" s="890"/>
      <c r="AW43" s="890"/>
      <c r="AX43" s="891"/>
      <c r="AY43" s="69" t="s">
        <v>274</v>
      </c>
      <c r="AZ43" s="890" t="str">
        <f>AE33</f>
        <v>佐倉</v>
      </c>
      <c r="BA43" s="890"/>
      <c r="BB43" s="890"/>
      <c r="BC43" s="890"/>
      <c r="BD43" s="890"/>
      <c r="BE43" s="892"/>
      <c r="BF43" s="4"/>
      <c r="BG43" s="4"/>
    </row>
    <row r="44" spans="1:57" ht="14.25" customHeight="1">
      <c r="A44" s="30"/>
      <c r="B44" s="30"/>
      <c r="C44" s="30"/>
      <c r="D44" s="30"/>
      <c r="E44" s="30"/>
      <c r="F44" s="30"/>
      <c r="G44" s="30"/>
      <c r="H44" s="30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4.25" customHeight="1" thickBot="1">
      <c r="A45" s="841" t="str">
        <f>'抽選'!A45</f>
        <v>【G組】  会場：</v>
      </c>
      <c r="B45" s="841"/>
      <c r="C45" s="841"/>
      <c r="D45" s="841"/>
      <c r="E45" s="841"/>
      <c r="F45" s="841"/>
      <c r="G45" s="841"/>
      <c r="H45" s="841"/>
      <c r="I45" s="843" t="s">
        <v>74</v>
      </c>
      <c r="J45" s="843"/>
      <c r="K45" s="843"/>
      <c r="L45" s="842" t="str">
        <f>'抽選'!L45</f>
        <v>成田西</v>
      </c>
      <c r="M45" s="842"/>
      <c r="N45" s="842"/>
      <c r="O45" s="842"/>
      <c r="P45" s="842"/>
      <c r="Q45" s="842"/>
      <c r="R45" s="842"/>
      <c r="S45" s="843" t="s">
        <v>134</v>
      </c>
      <c r="T45" s="843"/>
      <c r="U45" s="843"/>
      <c r="V45" s="842" t="str">
        <f>'抽選'!V45</f>
        <v>成田西</v>
      </c>
      <c r="W45" s="842"/>
      <c r="X45" s="842"/>
      <c r="Y45" s="842"/>
      <c r="Z45" s="842"/>
      <c r="AA45" s="842"/>
      <c r="AB45" s="842"/>
      <c r="AD45" s="843" t="str">
        <f>'抽選'!A52</f>
        <v>【Ｈ組】  会場：</v>
      </c>
      <c r="AE45" s="843"/>
      <c r="AF45" s="843"/>
      <c r="AG45" s="843"/>
      <c r="AH45" s="843"/>
      <c r="AI45" s="843" t="s">
        <v>51</v>
      </c>
      <c r="AJ45" s="843"/>
      <c r="AK45" s="842" t="s">
        <v>138</v>
      </c>
      <c r="AL45" s="842"/>
      <c r="AM45" s="842"/>
      <c r="AN45" s="842"/>
      <c r="AO45" s="842"/>
      <c r="AP45" s="211"/>
      <c r="AQ45" s="1122" t="s">
        <v>62</v>
      </c>
      <c r="AR45" s="1122"/>
      <c r="AS45" s="842" t="s">
        <v>138</v>
      </c>
      <c r="AT45" s="842"/>
      <c r="AU45" s="842"/>
      <c r="AV45" s="842"/>
      <c r="AW45" s="842"/>
      <c r="AX45" s="210"/>
      <c r="AY45" s="1122" t="s">
        <v>63</v>
      </c>
      <c r="AZ45" s="1122"/>
      <c r="BA45" s="842" t="s">
        <v>138</v>
      </c>
      <c r="BB45" s="842"/>
      <c r="BC45" s="842"/>
      <c r="BD45" s="842"/>
      <c r="BE45" s="842"/>
    </row>
    <row r="46" spans="1:57" ht="14.25" customHeight="1" thickBot="1">
      <c r="A46" s="999" t="s">
        <v>150</v>
      </c>
      <c r="B46" s="1000"/>
      <c r="C46" s="1000"/>
      <c r="D46" s="1000"/>
      <c r="E46" s="1000"/>
      <c r="F46" s="1000"/>
      <c r="G46" s="1000"/>
      <c r="H46" s="1001"/>
      <c r="I46" s="791" t="str">
        <f>B47</f>
        <v>上志津</v>
      </c>
      <c r="J46" s="792"/>
      <c r="K46" s="792"/>
      <c r="L46" s="792"/>
      <c r="M46" s="792"/>
      <c r="N46" s="792" t="str">
        <f>B48</f>
        <v>四西・千代田</v>
      </c>
      <c r="O46" s="792"/>
      <c r="P46" s="792"/>
      <c r="Q46" s="792"/>
      <c r="R46" s="792"/>
      <c r="S46" s="792" t="str">
        <f>B49</f>
        <v>成田・成田付属</v>
      </c>
      <c r="T46" s="792"/>
      <c r="U46" s="792"/>
      <c r="V46" s="792"/>
      <c r="W46" s="792"/>
      <c r="X46" s="792" t="str">
        <f>B50</f>
        <v>成田西</v>
      </c>
      <c r="Y46" s="792"/>
      <c r="Z46" s="792"/>
      <c r="AA46" s="793"/>
      <c r="AB46" s="794"/>
      <c r="AD46" s="999" t="s">
        <v>163</v>
      </c>
      <c r="AE46" s="1000"/>
      <c r="AF46" s="1000"/>
      <c r="AG46" s="1000"/>
      <c r="AH46" s="1000"/>
      <c r="AI46" s="1000"/>
      <c r="AJ46" s="1000"/>
      <c r="AK46" s="1001"/>
      <c r="AL46" s="1111" t="str">
        <f>AE47</f>
        <v>西志津</v>
      </c>
      <c r="AM46" s="887"/>
      <c r="AN46" s="887"/>
      <c r="AO46" s="887"/>
      <c r="AP46" s="887" t="str">
        <f>AE48</f>
        <v>南部</v>
      </c>
      <c r="AQ46" s="887"/>
      <c r="AR46" s="887"/>
      <c r="AS46" s="887"/>
      <c r="AT46" s="887" t="str">
        <f>AE49</f>
        <v>八街中央</v>
      </c>
      <c r="AU46" s="887"/>
      <c r="AV46" s="887"/>
      <c r="AW46" s="887"/>
      <c r="AX46" s="887" t="str">
        <f>AE50</f>
        <v>南山</v>
      </c>
      <c r="AY46" s="887"/>
      <c r="AZ46" s="887"/>
      <c r="BA46" s="887"/>
      <c r="BB46" s="887" t="str">
        <f>AE51</f>
        <v>酒々井・印旛</v>
      </c>
      <c r="BC46" s="887"/>
      <c r="BD46" s="887"/>
      <c r="BE46" s="888"/>
    </row>
    <row r="47" spans="1:57" ht="14.25" customHeight="1">
      <c r="A47" s="32">
        <v>25</v>
      </c>
      <c r="B47" s="1002" t="str">
        <f>'抽選'!BI29</f>
        <v>上志津</v>
      </c>
      <c r="C47" s="472"/>
      <c r="D47" s="472"/>
      <c r="E47" s="472"/>
      <c r="F47" s="472"/>
      <c r="G47" s="472"/>
      <c r="H47" s="722"/>
      <c r="I47" s="805"/>
      <c r="J47" s="806"/>
      <c r="K47" s="806"/>
      <c r="L47" s="806"/>
      <c r="M47" s="806"/>
      <c r="N47" s="800" t="str">
        <f>I45&amp;"①"</f>
        <v>29日①</v>
      </c>
      <c r="O47" s="801"/>
      <c r="P47" s="801"/>
      <c r="Q47" s="801"/>
      <c r="R47" s="801"/>
      <c r="S47" s="800" t="str">
        <f>I45&amp;"③"</f>
        <v>29日③</v>
      </c>
      <c r="T47" s="801"/>
      <c r="U47" s="801"/>
      <c r="V47" s="801"/>
      <c r="W47" s="801"/>
      <c r="X47" s="802" t="str">
        <f>S45&amp;"①"</f>
        <v>5日①</v>
      </c>
      <c r="Y47" s="803"/>
      <c r="Z47" s="803"/>
      <c r="AA47" s="803"/>
      <c r="AB47" s="804"/>
      <c r="AD47" s="212">
        <v>29</v>
      </c>
      <c r="AE47" s="691" t="str">
        <f>'抽選'!BI33</f>
        <v>西志津</v>
      </c>
      <c r="AF47" s="691"/>
      <c r="AG47" s="691"/>
      <c r="AH47" s="691"/>
      <c r="AI47" s="691"/>
      <c r="AJ47" s="691"/>
      <c r="AK47" s="1117"/>
      <c r="AL47" s="871"/>
      <c r="AM47" s="872"/>
      <c r="AN47" s="872"/>
      <c r="AO47" s="872"/>
      <c r="AP47" s="870" t="s">
        <v>52</v>
      </c>
      <c r="AQ47" s="870"/>
      <c r="AR47" s="870"/>
      <c r="AS47" s="870"/>
      <c r="AT47" s="870" t="s">
        <v>53</v>
      </c>
      <c r="AU47" s="870"/>
      <c r="AV47" s="870"/>
      <c r="AW47" s="870"/>
      <c r="AX47" s="870" t="s">
        <v>54</v>
      </c>
      <c r="AY47" s="870"/>
      <c r="AZ47" s="870"/>
      <c r="BA47" s="870"/>
      <c r="BB47" s="870" t="s">
        <v>55</v>
      </c>
      <c r="BC47" s="870"/>
      <c r="BD47" s="870"/>
      <c r="BE47" s="1094"/>
    </row>
    <row r="48" spans="1:57" s="12" customFormat="1" ht="14.25" customHeight="1">
      <c r="A48" s="28">
        <v>26</v>
      </c>
      <c r="B48" s="1012" t="str">
        <f>'抽選'!BI30</f>
        <v>四西・千代田</v>
      </c>
      <c r="C48" s="477"/>
      <c r="D48" s="477"/>
      <c r="E48" s="477"/>
      <c r="F48" s="477"/>
      <c r="G48" s="477"/>
      <c r="H48" s="1013"/>
      <c r="I48" s="795" t="str">
        <f>I45&amp;"①"</f>
        <v>29日①</v>
      </c>
      <c r="J48" s="796"/>
      <c r="K48" s="796"/>
      <c r="L48" s="796"/>
      <c r="M48" s="796"/>
      <c r="N48" s="810"/>
      <c r="O48" s="811"/>
      <c r="P48" s="811"/>
      <c r="Q48" s="811"/>
      <c r="R48" s="812"/>
      <c r="S48" s="807" t="str">
        <f>S45&amp;"②"</f>
        <v>5日②</v>
      </c>
      <c r="T48" s="808"/>
      <c r="U48" s="808"/>
      <c r="V48" s="808"/>
      <c r="W48" s="808"/>
      <c r="X48" s="807" t="str">
        <f>I45&amp;"④"</f>
        <v>29日④</v>
      </c>
      <c r="Y48" s="808"/>
      <c r="Z48" s="808"/>
      <c r="AA48" s="808"/>
      <c r="AB48" s="809"/>
      <c r="AC48" s="1"/>
      <c r="AD48" s="28">
        <v>30</v>
      </c>
      <c r="AE48" s="689" t="str">
        <f>'抽選'!BI34</f>
        <v>南部</v>
      </c>
      <c r="AF48" s="689"/>
      <c r="AG48" s="689"/>
      <c r="AH48" s="689"/>
      <c r="AI48" s="689"/>
      <c r="AJ48" s="689"/>
      <c r="AK48" s="1121"/>
      <c r="AL48" s="799" t="s">
        <v>52</v>
      </c>
      <c r="AM48" s="796"/>
      <c r="AN48" s="796"/>
      <c r="AO48" s="796"/>
      <c r="AP48" s="886"/>
      <c r="AQ48" s="886"/>
      <c r="AR48" s="886"/>
      <c r="AS48" s="886"/>
      <c r="AT48" s="807" t="s">
        <v>56</v>
      </c>
      <c r="AU48" s="807"/>
      <c r="AV48" s="807"/>
      <c r="AW48" s="807"/>
      <c r="AX48" s="807" t="s">
        <v>57</v>
      </c>
      <c r="AY48" s="807"/>
      <c r="AZ48" s="807"/>
      <c r="BA48" s="807"/>
      <c r="BB48" s="807" t="s">
        <v>58</v>
      </c>
      <c r="BC48" s="807"/>
      <c r="BD48" s="807"/>
      <c r="BE48" s="885"/>
    </row>
    <row r="49" spans="1:57" s="12" customFormat="1" ht="14.25" customHeight="1">
      <c r="A49" s="28">
        <v>27</v>
      </c>
      <c r="B49" s="1012" t="str">
        <f>'抽選'!BI31</f>
        <v>成田・成田付属</v>
      </c>
      <c r="C49" s="477"/>
      <c r="D49" s="477"/>
      <c r="E49" s="477"/>
      <c r="F49" s="477"/>
      <c r="G49" s="477"/>
      <c r="H49" s="1013"/>
      <c r="I49" s="795" t="str">
        <f>I45&amp;"③"</f>
        <v>29日③</v>
      </c>
      <c r="J49" s="796"/>
      <c r="K49" s="796"/>
      <c r="L49" s="796"/>
      <c r="M49" s="796"/>
      <c r="N49" s="797" t="str">
        <f>S45&amp;"②"</f>
        <v>5日②</v>
      </c>
      <c r="O49" s="798"/>
      <c r="P49" s="798"/>
      <c r="Q49" s="798"/>
      <c r="R49" s="799"/>
      <c r="S49" s="810"/>
      <c r="T49" s="811"/>
      <c r="U49" s="811"/>
      <c r="V49" s="811"/>
      <c r="W49" s="812"/>
      <c r="X49" s="807" t="str">
        <f>I45&amp;"②"</f>
        <v>29日②</v>
      </c>
      <c r="Y49" s="808"/>
      <c r="Z49" s="808"/>
      <c r="AA49" s="808"/>
      <c r="AB49" s="809"/>
      <c r="AC49" s="1"/>
      <c r="AD49" s="28">
        <v>31</v>
      </c>
      <c r="AE49" s="689" t="str">
        <f>'抽選'!BI35</f>
        <v>八街中央</v>
      </c>
      <c r="AF49" s="689"/>
      <c r="AG49" s="689"/>
      <c r="AH49" s="689"/>
      <c r="AI49" s="689"/>
      <c r="AJ49" s="689"/>
      <c r="AK49" s="1121"/>
      <c r="AL49" s="799" t="s">
        <v>53</v>
      </c>
      <c r="AM49" s="796"/>
      <c r="AN49" s="796"/>
      <c r="AO49" s="796"/>
      <c r="AP49" s="796" t="s">
        <v>56</v>
      </c>
      <c r="AQ49" s="796"/>
      <c r="AR49" s="796"/>
      <c r="AS49" s="796"/>
      <c r="AT49" s="886"/>
      <c r="AU49" s="886"/>
      <c r="AV49" s="886"/>
      <c r="AW49" s="886"/>
      <c r="AX49" s="807" t="s">
        <v>59</v>
      </c>
      <c r="AY49" s="807"/>
      <c r="AZ49" s="807"/>
      <c r="BA49" s="807"/>
      <c r="BB49" s="807" t="s">
        <v>60</v>
      </c>
      <c r="BC49" s="807"/>
      <c r="BD49" s="807"/>
      <c r="BE49" s="885"/>
    </row>
    <row r="50" spans="1:57" ht="14.25" customHeight="1" thickBot="1">
      <c r="A50" s="29">
        <v>28</v>
      </c>
      <c r="B50" s="1009" t="str">
        <f>'抽選'!BI32</f>
        <v>成田西</v>
      </c>
      <c r="C50" s="468"/>
      <c r="D50" s="468"/>
      <c r="E50" s="468"/>
      <c r="F50" s="468"/>
      <c r="G50" s="468"/>
      <c r="H50" s="1010"/>
      <c r="I50" s="820" t="str">
        <f>S45&amp;"①"</f>
        <v>5日①</v>
      </c>
      <c r="J50" s="821"/>
      <c r="K50" s="821"/>
      <c r="L50" s="821"/>
      <c r="M50" s="821"/>
      <c r="N50" s="821" t="str">
        <f>I45&amp;"④"</f>
        <v>29日④</v>
      </c>
      <c r="O50" s="821"/>
      <c r="P50" s="821"/>
      <c r="Q50" s="821"/>
      <c r="R50" s="821"/>
      <c r="S50" s="822" t="str">
        <f>I45&amp;"②"</f>
        <v>29日②</v>
      </c>
      <c r="T50" s="821"/>
      <c r="U50" s="821"/>
      <c r="V50" s="821"/>
      <c r="W50" s="821"/>
      <c r="X50" s="823"/>
      <c r="Y50" s="823"/>
      <c r="Z50" s="823"/>
      <c r="AA50" s="824"/>
      <c r="AB50" s="825"/>
      <c r="AD50" s="28">
        <v>32</v>
      </c>
      <c r="AE50" s="689" t="str">
        <f>'抽選'!BI36</f>
        <v>南山</v>
      </c>
      <c r="AF50" s="689"/>
      <c r="AG50" s="689"/>
      <c r="AH50" s="689"/>
      <c r="AI50" s="689"/>
      <c r="AJ50" s="689"/>
      <c r="AK50" s="1121"/>
      <c r="AL50" s="799" t="s">
        <v>54</v>
      </c>
      <c r="AM50" s="796"/>
      <c r="AN50" s="796"/>
      <c r="AO50" s="796"/>
      <c r="AP50" s="796" t="s">
        <v>57</v>
      </c>
      <c r="AQ50" s="796"/>
      <c r="AR50" s="796"/>
      <c r="AS50" s="796"/>
      <c r="AT50" s="796" t="s">
        <v>59</v>
      </c>
      <c r="AU50" s="796"/>
      <c r="AV50" s="796"/>
      <c r="AW50" s="796"/>
      <c r="AX50" s="886"/>
      <c r="AY50" s="886"/>
      <c r="AZ50" s="886"/>
      <c r="BA50" s="886"/>
      <c r="BB50" s="807" t="s">
        <v>61</v>
      </c>
      <c r="BC50" s="807"/>
      <c r="BD50" s="807"/>
      <c r="BE50" s="885"/>
    </row>
    <row r="51" spans="1:57" ht="14.25" customHeight="1" thickBot="1">
      <c r="A51" s="75"/>
      <c r="B51" s="75"/>
      <c r="C51" s="75"/>
      <c r="D51" s="75"/>
      <c r="E51" s="75"/>
      <c r="F51" s="75"/>
      <c r="G51" s="75"/>
      <c r="H51" s="75"/>
      <c r="I51" s="76"/>
      <c r="J51" s="76"/>
      <c r="K51" s="77"/>
      <c r="L51" s="77"/>
      <c r="M51" s="77"/>
      <c r="N51" s="77"/>
      <c r="O51" s="76"/>
      <c r="P51" s="76"/>
      <c r="Q51" s="77"/>
      <c r="R51" s="77"/>
      <c r="S51" s="77"/>
      <c r="T51" s="77"/>
      <c r="U51" s="76"/>
      <c r="V51" s="76"/>
      <c r="W51" s="77"/>
      <c r="X51" s="77"/>
      <c r="Y51" s="77"/>
      <c r="Z51" s="77"/>
      <c r="AA51" s="2"/>
      <c r="AB51" s="2"/>
      <c r="AD51" s="29">
        <v>33</v>
      </c>
      <c r="AE51" s="687" t="str">
        <f>'抽選'!BI37</f>
        <v>酒々井・印旛</v>
      </c>
      <c r="AF51" s="687"/>
      <c r="AG51" s="687"/>
      <c r="AH51" s="687"/>
      <c r="AI51" s="687"/>
      <c r="AJ51" s="687"/>
      <c r="AK51" s="1165"/>
      <c r="AL51" s="998" t="s">
        <v>55</v>
      </c>
      <c r="AM51" s="821"/>
      <c r="AN51" s="821"/>
      <c r="AO51" s="821"/>
      <c r="AP51" s="998" t="s">
        <v>58</v>
      </c>
      <c r="AQ51" s="821"/>
      <c r="AR51" s="821"/>
      <c r="AS51" s="821"/>
      <c r="AT51" s="998" t="s">
        <v>60</v>
      </c>
      <c r="AU51" s="821"/>
      <c r="AV51" s="821"/>
      <c r="AW51" s="821"/>
      <c r="AX51" s="821" t="s">
        <v>61</v>
      </c>
      <c r="AY51" s="821"/>
      <c r="AZ51" s="821"/>
      <c r="BA51" s="821"/>
      <c r="BB51" s="823"/>
      <c r="BC51" s="823"/>
      <c r="BD51" s="823"/>
      <c r="BE51" s="825"/>
    </row>
    <row r="52" spans="1:57" ht="14.25" customHeight="1" thickBot="1">
      <c r="A52" s="831" t="str">
        <f>$I$17</f>
        <v>29日</v>
      </c>
      <c r="B52" s="832"/>
      <c r="C52" s="833"/>
      <c r="D52" s="834" t="s">
        <v>275</v>
      </c>
      <c r="E52" s="834"/>
      <c r="F52" s="834"/>
      <c r="G52" s="834"/>
      <c r="H52" s="55" t="s">
        <v>69</v>
      </c>
      <c r="I52" s="835" t="str">
        <f>B47</f>
        <v>上志津</v>
      </c>
      <c r="J52" s="836"/>
      <c r="K52" s="836"/>
      <c r="L52" s="836"/>
      <c r="M52" s="836"/>
      <c r="N52" s="836"/>
      <c r="O52" s="39" t="s">
        <v>258</v>
      </c>
      <c r="P52" s="836" t="str">
        <f>B48</f>
        <v>四西・千代田</v>
      </c>
      <c r="Q52" s="836"/>
      <c r="R52" s="836"/>
      <c r="S52" s="836"/>
      <c r="T52" s="836"/>
      <c r="U52" s="837"/>
      <c r="V52" s="72" t="s">
        <v>274</v>
      </c>
      <c r="W52" s="836" t="str">
        <f>B49</f>
        <v>成田・成田付属</v>
      </c>
      <c r="X52" s="836"/>
      <c r="Y52" s="836"/>
      <c r="Z52" s="836"/>
      <c r="AA52" s="836"/>
      <c r="AB52" s="838"/>
      <c r="AD52" s="65"/>
      <c r="AE52" s="65"/>
      <c r="AF52" s="65"/>
      <c r="AG52" s="65"/>
      <c r="AH52" s="65"/>
      <c r="AI52" s="65"/>
      <c r="AJ52" s="65"/>
      <c r="AK52" s="65"/>
      <c r="AL52" s="4"/>
      <c r="AM52" s="4"/>
      <c r="AN52" s="66"/>
      <c r="AO52" s="66"/>
      <c r="AP52" s="66"/>
      <c r="AQ52" s="66"/>
      <c r="AR52" s="4"/>
      <c r="AS52" s="4"/>
      <c r="AT52" s="66"/>
      <c r="AU52" s="66"/>
      <c r="AW52" s="66"/>
      <c r="AX52" s="66"/>
      <c r="AY52" s="4"/>
      <c r="AZ52" s="66"/>
      <c r="BB52" s="66"/>
      <c r="BC52" s="66"/>
      <c r="BD52" s="2"/>
      <c r="BE52" s="2"/>
    </row>
    <row r="53" spans="1:57" ht="14.25" customHeight="1">
      <c r="A53" s="845" t="str">
        <f>$L$17</f>
        <v>富北</v>
      </c>
      <c r="B53" s="846"/>
      <c r="C53" s="846"/>
      <c r="D53" s="851" t="s">
        <v>271</v>
      </c>
      <c r="E53" s="851"/>
      <c r="F53" s="851"/>
      <c r="G53" s="851"/>
      <c r="H53" s="56" t="s">
        <v>70</v>
      </c>
      <c r="I53" s="894" t="str">
        <f>B49</f>
        <v>成田・成田付属</v>
      </c>
      <c r="J53" s="895"/>
      <c r="K53" s="895"/>
      <c r="L53" s="895"/>
      <c r="M53" s="895"/>
      <c r="N53" s="895"/>
      <c r="O53" s="215" t="s">
        <v>258</v>
      </c>
      <c r="P53" s="895" t="str">
        <f>B50</f>
        <v>成田西</v>
      </c>
      <c r="Q53" s="895"/>
      <c r="R53" s="895"/>
      <c r="S53" s="895"/>
      <c r="T53" s="895"/>
      <c r="U53" s="896"/>
      <c r="V53" s="216" t="s">
        <v>274</v>
      </c>
      <c r="W53" s="895" t="str">
        <f>B48</f>
        <v>四西・千代田</v>
      </c>
      <c r="X53" s="895"/>
      <c r="Y53" s="895"/>
      <c r="Z53" s="895"/>
      <c r="AA53" s="895"/>
      <c r="AB53" s="1119"/>
      <c r="AC53" s="12"/>
      <c r="AD53" s="1152" t="s">
        <v>48</v>
      </c>
      <c r="AE53" s="1153"/>
      <c r="AF53" s="1154"/>
      <c r="AG53" s="817" t="s">
        <v>159</v>
      </c>
      <c r="AH53" s="817"/>
      <c r="AI53" s="817"/>
      <c r="AJ53" s="817"/>
      <c r="AK53" s="52" t="s">
        <v>170</v>
      </c>
      <c r="AL53" s="818" t="s">
        <v>40</v>
      </c>
      <c r="AM53" s="819"/>
      <c r="AN53" s="819"/>
      <c r="AO53" s="819"/>
      <c r="AP53" s="819"/>
      <c r="AQ53" s="819"/>
      <c r="AR53" s="41" t="s">
        <v>258</v>
      </c>
      <c r="AS53" s="819" t="s">
        <v>39</v>
      </c>
      <c r="AT53" s="819"/>
      <c r="AU53" s="819"/>
      <c r="AV53" s="819"/>
      <c r="AW53" s="819"/>
      <c r="AX53" s="880"/>
      <c r="AY53" s="67" t="s">
        <v>274</v>
      </c>
      <c r="AZ53" s="819"/>
      <c r="BA53" s="819"/>
      <c r="BB53" s="819"/>
      <c r="BC53" s="819"/>
      <c r="BD53" s="819"/>
      <c r="BE53" s="881"/>
    </row>
    <row r="54" spans="1:57" ht="14.25" customHeight="1">
      <c r="A54" s="845"/>
      <c r="B54" s="846"/>
      <c r="C54" s="846"/>
      <c r="D54" s="851" t="s">
        <v>263</v>
      </c>
      <c r="E54" s="851"/>
      <c r="F54" s="851"/>
      <c r="G54" s="851"/>
      <c r="H54" s="213" t="s">
        <v>70</v>
      </c>
      <c r="I54" s="826" t="str">
        <f>B47</f>
        <v>上志津</v>
      </c>
      <c r="J54" s="827"/>
      <c r="K54" s="827"/>
      <c r="L54" s="827"/>
      <c r="M54" s="827"/>
      <c r="N54" s="827"/>
      <c r="O54" s="35" t="s">
        <v>258</v>
      </c>
      <c r="P54" s="827" t="str">
        <f>B49</f>
        <v>成田・成田付属</v>
      </c>
      <c r="Q54" s="827"/>
      <c r="R54" s="827"/>
      <c r="S54" s="827"/>
      <c r="T54" s="827"/>
      <c r="U54" s="902"/>
      <c r="V54" s="73" t="s">
        <v>274</v>
      </c>
      <c r="W54" s="827" t="str">
        <f>B50</f>
        <v>成田西</v>
      </c>
      <c r="X54" s="827"/>
      <c r="Y54" s="827"/>
      <c r="Z54" s="827"/>
      <c r="AA54" s="827"/>
      <c r="AB54" s="828"/>
      <c r="AC54" s="12"/>
      <c r="AD54" s="1101"/>
      <c r="AE54" s="1102"/>
      <c r="AF54" s="1103"/>
      <c r="AG54" s="1003" t="s">
        <v>271</v>
      </c>
      <c r="AH54" s="1003"/>
      <c r="AI54" s="1003"/>
      <c r="AJ54" s="1003"/>
      <c r="AK54" s="53" t="s">
        <v>170</v>
      </c>
      <c r="AL54" s="861" t="s">
        <v>41</v>
      </c>
      <c r="AM54" s="852"/>
      <c r="AN54" s="852"/>
      <c r="AO54" s="852"/>
      <c r="AP54" s="852"/>
      <c r="AQ54" s="852"/>
      <c r="AR54" s="40" t="s">
        <v>258</v>
      </c>
      <c r="AS54" s="852" t="str">
        <f>AE50</f>
        <v>南山</v>
      </c>
      <c r="AT54" s="852"/>
      <c r="AU54" s="852"/>
      <c r="AV54" s="852"/>
      <c r="AW54" s="852"/>
      <c r="AX54" s="853"/>
      <c r="AY54" s="68" t="s">
        <v>274</v>
      </c>
      <c r="AZ54" s="852"/>
      <c r="BA54" s="852"/>
      <c r="BB54" s="852"/>
      <c r="BC54" s="852"/>
      <c r="BD54" s="852"/>
      <c r="BE54" s="854"/>
    </row>
    <row r="55" spans="1:57" ht="14.25" customHeight="1" thickBot="1">
      <c r="A55" s="847"/>
      <c r="B55" s="848"/>
      <c r="C55" s="848"/>
      <c r="D55" s="844" t="s">
        <v>264</v>
      </c>
      <c r="E55" s="844"/>
      <c r="F55" s="844"/>
      <c r="G55" s="844"/>
      <c r="H55" s="214" t="s">
        <v>71</v>
      </c>
      <c r="I55" s="829" t="str">
        <f>B48</f>
        <v>四西・千代田</v>
      </c>
      <c r="J55" s="830"/>
      <c r="K55" s="830"/>
      <c r="L55" s="830"/>
      <c r="M55" s="830"/>
      <c r="N55" s="830"/>
      <c r="O55" s="34" t="s">
        <v>258</v>
      </c>
      <c r="P55" s="830" t="str">
        <f>B50</f>
        <v>成田西</v>
      </c>
      <c r="Q55" s="830"/>
      <c r="R55" s="830"/>
      <c r="S55" s="830"/>
      <c r="T55" s="830"/>
      <c r="U55" s="897"/>
      <c r="V55" s="74" t="s">
        <v>274</v>
      </c>
      <c r="W55" s="830" t="str">
        <f>B47</f>
        <v>上志津</v>
      </c>
      <c r="X55" s="830"/>
      <c r="Y55" s="830"/>
      <c r="Z55" s="830"/>
      <c r="AA55" s="830"/>
      <c r="AB55" s="908"/>
      <c r="AD55" s="1104"/>
      <c r="AE55" s="1105"/>
      <c r="AF55" s="1106"/>
      <c r="AG55" s="1115" t="s">
        <v>196</v>
      </c>
      <c r="AH55" s="1115"/>
      <c r="AI55" s="1115"/>
      <c r="AJ55" s="1115"/>
      <c r="AK55" s="54" t="s">
        <v>170</v>
      </c>
      <c r="AL55" s="889" t="s">
        <v>12</v>
      </c>
      <c r="AM55" s="890"/>
      <c r="AN55" s="890"/>
      <c r="AO55" s="890"/>
      <c r="AP55" s="890"/>
      <c r="AQ55" s="890"/>
      <c r="AR55" s="42" t="s">
        <v>258</v>
      </c>
      <c r="AS55" s="890" t="s">
        <v>41</v>
      </c>
      <c r="AT55" s="890"/>
      <c r="AU55" s="890"/>
      <c r="AV55" s="890"/>
      <c r="AW55" s="890"/>
      <c r="AX55" s="891"/>
      <c r="AY55" s="69" t="s">
        <v>274</v>
      </c>
      <c r="AZ55" s="890"/>
      <c r="BA55" s="890"/>
      <c r="BB55" s="890"/>
      <c r="BC55" s="890"/>
      <c r="BD55" s="890"/>
      <c r="BE55" s="892"/>
    </row>
    <row r="56" spans="1:57" ht="14.25" customHeight="1">
      <c r="A56" s="849" t="str">
        <f>$S$17</f>
        <v>5日</v>
      </c>
      <c r="B56" s="850"/>
      <c r="C56" s="850"/>
      <c r="D56" s="834" t="s">
        <v>272</v>
      </c>
      <c r="E56" s="834"/>
      <c r="F56" s="834"/>
      <c r="G56" s="834"/>
      <c r="H56" s="221" t="s">
        <v>70</v>
      </c>
      <c r="I56" s="835" t="str">
        <f>B47</f>
        <v>上志津</v>
      </c>
      <c r="J56" s="836"/>
      <c r="K56" s="836"/>
      <c r="L56" s="836"/>
      <c r="M56" s="836"/>
      <c r="N56" s="836"/>
      <c r="O56" s="39" t="s">
        <v>258</v>
      </c>
      <c r="P56" s="836" t="str">
        <f>B50</f>
        <v>成田西</v>
      </c>
      <c r="Q56" s="836"/>
      <c r="R56" s="836"/>
      <c r="S56" s="836"/>
      <c r="T56" s="836"/>
      <c r="U56" s="837"/>
      <c r="V56" s="72" t="s">
        <v>274</v>
      </c>
      <c r="W56" s="836" t="str">
        <f>B48</f>
        <v>四西・千代田</v>
      </c>
      <c r="X56" s="836"/>
      <c r="Y56" s="836"/>
      <c r="Z56" s="836"/>
      <c r="AA56" s="836"/>
      <c r="AB56" s="838"/>
      <c r="AD56" s="1156" t="s">
        <v>49</v>
      </c>
      <c r="AE56" s="1157"/>
      <c r="AF56" s="1158"/>
      <c r="AG56" s="817" t="s">
        <v>44</v>
      </c>
      <c r="AH56" s="817"/>
      <c r="AI56" s="817"/>
      <c r="AJ56" s="817"/>
      <c r="AK56" s="52" t="s">
        <v>170</v>
      </c>
      <c r="AL56" s="818" t="s">
        <v>42</v>
      </c>
      <c r="AM56" s="819"/>
      <c r="AN56" s="819"/>
      <c r="AO56" s="819"/>
      <c r="AP56" s="819"/>
      <c r="AQ56" s="819"/>
      <c r="AR56" s="41" t="s">
        <v>258</v>
      </c>
      <c r="AS56" s="819" t="s">
        <v>7</v>
      </c>
      <c r="AT56" s="819"/>
      <c r="AU56" s="819"/>
      <c r="AV56" s="819"/>
      <c r="AW56" s="819"/>
      <c r="AX56" s="880"/>
      <c r="AY56" s="67" t="s">
        <v>274</v>
      </c>
      <c r="AZ56" s="819"/>
      <c r="BA56" s="819"/>
      <c r="BB56" s="819"/>
      <c r="BC56" s="819"/>
      <c r="BD56" s="819"/>
      <c r="BE56" s="881"/>
    </row>
    <row r="57" spans="1:57" ht="14.25" customHeight="1" thickBot="1">
      <c r="A57" s="847" t="str">
        <f>$V$17</f>
        <v>富北</v>
      </c>
      <c r="B57" s="848"/>
      <c r="C57" s="848"/>
      <c r="D57" s="844" t="s">
        <v>197</v>
      </c>
      <c r="E57" s="844"/>
      <c r="F57" s="844"/>
      <c r="G57" s="844"/>
      <c r="H57" s="214" t="s">
        <v>70</v>
      </c>
      <c r="I57" s="829" t="str">
        <f>B48</f>
        <v>四西・千代田</v>
      </c>
      <c r="J57" s="830"/>
      <c r="K57" s="830"/>
      <c r="L57" s="830"/>
      <c r="M57" s="830"/>
      <c r="N57" s="830"/>
      <c r="O57" s="34" t="s">
        <v>258</v>
      </c>
      <c r="P57" s="830" t="str">
        <f>B49</f>
        <v>成田・成田付属</v>
      </c>
      <c r="Q57" s="830"/>
      <c r="R57" s="830"/>
      <c r="S57" s="830"/>
      <c r="T57" s="830"/>
      <c r="U57" s="897"/>
      <c r="V57" s="74" t="s">
        <v>274</v>
      </c>
      <c r="W57" s="830" t="str">
        <f>B47</f>
        <v>上志津</v>
      </c>
      <c r="X57" s="830"/>
      <c r="Y57" s="830"/>
      <c r="Z57" s="830"/>
      <c r="AA57" s="830"/>
      <c r="AB57" s="908"/>
      <c r="AC57" s="13"/>
      <c r="AD57" s="1159"/>
      <c r="AE57" s="1160"/>
      <c r="AF57" s="1161"/>
      <c r="AG57" s="1003" t="s">
        <v>45</v>
      </c>
      <c r="AH57" s="1003"/>
      <c r="AI57" s="1003"/>
      <c r="AJ57" s="1003"/>
      <c r="AK57" s="53" t="s">
        <v>170</v>
      </c>
      <c r="AL57" s="861" t="s">
        <v>12</v>
      </c>
      <c r="AM57" s="852"/>
      <c r="AN57" s="852"/>
      <c r="AO57" s="852"/>
      <c r="AP57" s="852"/>
      <c r="AQ57" s="852"/>
      <c r="AR57" s="40" t="s">
        <v>258</v>
      </c>
      <c r="AS57" s="852" t="s">
        <v>7</v>
      </c>
      <c r="AT57" s="852"/>
      <c r="AU57" s="852"/>
      <c r="AV57" s="852"/>
      <c r="AW57" s="852"/>
      <c r="AX57" s="853"/>
      <c r="AY57" s="68" t="s">
        <v>274</v>
      </c>
      <c r="AZ57" s="852"/>
      <c r="BA57" s="852"/>
      <c r="BB57" s="852"/>
      <c r="BC57" s="852"/>
      <c r="BD57" s="852"/>
      <c r="BE57" s="854"/>
    </row>
    <row r="58" spans="1:58" ht="14.25" customHeight="1" thickBot="1">
      <c r="A58" s="1155"/>
      <c r="B58" s="1155"/>
      <c r="C58" s="1155"/>
      <c r="D58" s="1155"/>
      <c r="E58" s="1155"/>
      <c r="F58" s="1155"/>
      <c r="G58" s="1155"/>
      <c r="H58" s="1155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3"/>
      <c r="AD58" s="1162"/>
      <c r="AE58" s="1163"/>
      <c r="AF58" s="1164"/>
      <c r="AG58" s="1112" t="s">
        <v>46</v>
      </c>
      <c r="AH58" s="1113"/>
      <c r="AI58" s="1113"/>
      <c r="AJ58" s="1114"/>
      <c r="AK58" s="207" t="s">
        <v>170</v>
      </c>
      <c r="AL58" s="1118" t="s">
        <v>42</v>
      </c>
      <c r="AM58" s="878"/>
      <c r="AN58" s="878"/>
      <c r="AO58" s="878"/>
      <c r="AP58" s="878"/>
      <c r="AQ58" s="878"/>
      <c r="AR58" s="209" t="s">
        <v>258</v>
      </c>
      <c r="AS58" s="878" t="s">
        <v>41</v>
      </c>
      <c r="AT58" s="878"/>
      <c r="AU58" s="878"/>
      <c r="AV58" s="878"/>
      <c r="AW58" s="878"/>
      <c r="AX58" s="1116"/>
      <c r="AY58" s="208" t="s">
        <v>274</v>
      </c>
      <c r="AZ58" s="878"/>
      <c r="BA58" s="878"/>
      <c r="BB58" s="878"/>
      <c r="BC58" s="878"/>
      <c r="BD58" s="878"/>
      <c r="BE58" s="879"/>
      <c r="BF58" s="15"/>
    </row>
    <row r="59" spans="1:58" ht="14.25" customHeight="1">
      <c r="A59" s="1151"/>
      <c r="B59" s="1151"/>
      <c r="C59" s="1151"/>
      <c r="D59" s="1151"/>
      <c r="E59" s="1151"/>
      <c r="F59" s="1151"/>
      <c r="G59" s="1151"/>
      <c r="H59" s="1151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3"/>
      <c r="AD59" s="1101" t="s">
        <v>50</v>
      </c>
      <c r="AE59" s="1102"/>
      <c r="AF59" s="1103"/>
      <c r="AG59" s="1095" t="s">
        <v>44</v>
      </c>
      <c r="AH59" s="1096"/>
      <c r="AI59" s="1096"/>
      <c r="AJ59" s="1097"/>
      <c r="AK59" s="204" t="s">
        <v>170</v>
      </c>
      <c r="AL59" s="862" t="str">
        <f>AE47</f>
        <v>西志津</v>
      </c>
      <c r="AM59" s="855"/>
      <c r="AN59" s="855"/>
      <c r="AO59" s="855"/>
      <c r="AP59" s="855"/>
      <c r="AQ59" s="855"/>
      <c r="AR59" s="206" t="s">
        <v>258</v>
      </c>
      <c r="AS59" s="855" t="s">
        <v>40</v>
      </c>
      <c r="AT59" s="855"/>
      <c r="AU59" s="855"/>
      <c r="AV59" s="855"/>
      <c r="AW59" s="855"/>
      <c r="AX59" s="893"/>
      <c r="AY59" s="205" t="s">
        <v>274</v>
      </c>
      <c r="AZ59" s="855"/>
      <c r="BA59" s="855"/>
      <c r="BB59" s="855"/>
      <c r="BC59" s="855"/>
      <c r="BD59" s="855"/>
      <c r="BE59" s="856"/>
      <c r="BF59" s="15"/>
    </row>
    <row r="60" spans="1:58" ht="14.25" customHeight="1">
      <c r="A60" s="31"/>
      <c r="B60" s="907"/>
      <c r="C60" s="907"/>
      <c r="D60" s="907"/>
      <c r="E60" s="907"/>
      <c r="F60" s="907"/>
      <c r="G60" s="907"/>
      <c r="H60" s="907"/>
      <c r="I60" s="1150"/>
      <c r="J60" s="1150"/>
      <c r="K60" s="1150"/>
      <c r="L60" s="1150"/>
      <c r="M60" s="115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3"/>
      <c r="AD60" s="1101"/>
      <c r="AE60" s="1102"/>
      <c r="AF60" s="1103"/>
      <c r="AG60" s="867" t="s">
        <v>45</v>
      </c>
      <c r="AH60" s="868"/>
      <c r="AI60" s="868"/>
      <c r="AJ60" s="869"/>
      <c r="AK60" s="53" t="s">
        <v>170</v>
      </c>
      <c r="AL60" s="861" t="s">
        <v>7</v>
      </c>
      <c r="AM60" s="852"/>
      <c r="AN60" s="852"/>
      <c r="AO60" s="852"/>
      <c r="AP60" s="852"/>
      <c r="AQ60" s="852"/>
      <c r="AR60" s="40" t="s">
        <v>258</v>
      </c>
      <c r="AS60" s="852" t="s">
        <v>41</v>
      </c>
      <c r="AT60" s="852"/>
      <c r="AU60" s="852"/>
      <c r="AV60" s="852"/>
      <c r="AW60" s="852"/>
      <c r="AX60" s="853"/>
      <c r="AY60" s="68" t="s">
        <v>274</v>
      </c>
      <c r="AZ60" s="852"/>
      <c r="BA60" s="852"/>
      <c r="BB60" s="852"/>
      <c r="BC60" s="852"/>
      <c r="BD60" s="852"/>
      <c r="BE60" s="854"/>
      <c r="BF60" s="15"/>
    </row>
    <row r="61" spans="1:58" ht="14.25" customHeight="1">
      <c r="A61" s="31"/>
      <c r="B61" s="907"/>
      <c r="C61" s="907"/>
      <c r="D61" s="907"/>
      <c r="E61" s="907"/>
      <c r="F61" s="907"/>
      <c r="G61" s="907"/>
      <c r="H61" s="907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3"/>
      <c r="AD61" s="1101"/>
      <c r="AE61" s="1102"/>
      <c r="AF61" s="1103"/>
      <c r="AG61" s="867" t="s">
        <v>46</v>
      </c>
      <c r="AH61" s="868"/>
      <c r="AI61" s="868"/>
      <c r="AJ61" s="869"/>
      <c r="AK61" s="53" t="s">
        <v>170</v>
      </c>
      <c r="AL61" s="861" t="s">
        <v>12</v>
      </c>
      <c r="AM61" s="852"/>
      <c r="AN61" s="852"/>
      <c r="AO61" s="852"/>
      <c r="AP61" s="852"/>
      <c r="AQ61" s="852"/>
      <c r="AR61" s="40" t="s">
        <v>258</v>
      </c>
      <c r="AS61" s="852" t="s">
        <v>43</v>
      </c>
      <c r="AT61" s="852"/>
      <c r="AU61" s="852"/>
      <c r="AV61" s="852"/>
      <c r="AW61" s="852"/>
      <c r="AX61" s="853"/>
      <c r="AY61" s="68" t="s">
        <v>274</v>
      </c>
      <c r="AZ61" s="852"/>
      <c r="BA61" s="852"/>
      <c r="BB61" s="852"/>
      <c r="BC61" s="852"/>
      <c r="BD61" s="852"/>
      <c r="BE61" s="854"/>
      <c r="BF61" s="15"/>
    </row>
    <row r="62" spans="1:58" ht="14.25" customHeight="1" thickBot="1">
      <c r="A62" s="31"/>
      <c r="B62" s="907"/>
      <c r="C62" s="907"/>
      <c r="D62" s="907"/>
      <c r="E62" s="907"/>
      <c r="F62" s="907"/>
      <c r="G62" s="907"/>
      <c r="H62" s="907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00"/>
      <c r="Y62" s="1100"/>
      <c r="Z62" s="1100"/>
      <c r="AA62" s="1100"/>
      <c r="AB62" s="1100"/>
      <c r="AC62" s="13"/>
      <c r="AD62" s="1104"/>
      <c r="AE62" s="1105"/>
      <c r="AF62" s="1106"/>
      <c r="AG62" s="1108" t="s">
        <v>47</v>
      </c>
      <c r="AH62" s="1109"/>
      <c r="AI62" s="1109"/>
      <c r="AJ62" s="1110"/>
      <c r="AK62" s="54" t="s">
        <v>170</v>
      </c>
      <c r="AL62" s="889" t="s">
        <v>40</v>
      </c>
      <c r="AM62" s="890"/>
      <c r="AN62" s="890"/>
      <c r="AO62" s="890"/>
      <c r="AP62" s="890"/>
      <c r="AQ62" s="890"/>
      <c r="AR62" s="42" t="s">
        <v>258</v>
      </c>
      <c r="AS62" s="890" t="s">
        <v>7</v>
      </c>
      <c r="AT62" s="890"/>
      <c r="AU62" s="890"/>
      <c r="AV62" s="890"/>
      <c r="AW62" s="890"/>
      <c r="AX62" s="891"/>
      <c r="AY62" s="69" t="s">
        <v>274</v>
      </c>
      <c r="AZ62" s="890"/>
      <c r="BA62" s="890"/>
      <c r="BB62" s="890"/>
      <c r="BC62" s="890"/>
      <c r="BD62" s="890"/>
      <c r="BE62" s="892"/>
      <c r="BF62" s="15"/>
    </row>
    <row r="63" spans="1:58" ht="14.25" customHeight="1" thickBot="1">
      <c r="A63" s="101"/>
      <c r="B63" s="101"/>
      <c r="C63" s="101"/>
      <c r="D63" s="17"/>
      <c r="E63" s="17"/>
      <c r="F63" s="17"/>
      <c r="G63" s="17"/>
      <c r="H63" s="6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3"/>
      <c r="AD63" s="118"/>
      <c r="AE63" s="118"/>
      <c r="AF63" s="118"/>
      <c r="AG63" s="17"/>
      <c r="AH63" s="17"/>
      <c r="AI63" s="17"/>
      <c r="AJ63" s="17"/>
      <c r="AK63" s="64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5"/>
    </row>
    <row r="64" spans="1:58" ht="14.25" customHeight="1" thickBot="1">
      <c r="A64" s="904" t="s">
        <v>243</v>
      </c>
      <c r="B64" s="905"/>
      <c r="C64" s="905"/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6"/>
      <c r="V64" s="26"/>
      <c r="W64" s="26"/>
      <c r="X64" s="26"/>
      <c r="Y64" s="26"/>
      <c r="Z64" s="26"/>
      <c r="AA64" s="26"/>
      <c r="AB64" s="26"/>
      <c r="AC64" s="3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15"/>
    </row>
    <row r="65" spans="1:58" ht="14.25" customHeight="1">
      <c r="A65" s="903" t="s">
        <v>160</v>
      </c>
      <c r="B65" s="903"/>
      <c r="C65" s="903"/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18"/>
      <c r="W65" s="18"/>
      <c r="X65" s="18"/>
      <c r="Y65" s="18"/>
      <c r="Z65" s="18"/>
      <c r="AA65" s="18"/>
      <c r="AB65" s="18"/>
      <c r="AC65" s="26"/>
      <c r="AD65" s="8"/>
      <c r="AE65" s="8"/>
      <c r="AF65" s="8"/>
      <c r="AG65" s="8"/>
      <c r="AH65" s="8"/>
      <c r="AI65" s="8"/>
      <c r="AJ65" s="8"/>
      <c r="AK65" s="8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5"/>
    </row>
    <row r="66" spans="1:58" ht="14.25" customHeight="1">
      <c r="A66" s="1123" t="s">
        <v>136</v>
      </c>
      <c r="B66" s="1123"/>
      <c r="C66" s="1123"/>
      <c r="D66" s="1123"/>
      <c r="E66" s="1123"/>
      <c r="F66" s="1123"/>
      <c r="G66" s="1123"/>
      <c r="H66" s="1123"/>
      <c r="I66" s="1123"/>
      <c r="J66" s="1123"/>
      <c r="K66" s="1123"/>
      <c r="L66" s="1123"/>
      <c r="M66" s="1123"/>
      <c r="N66" s="1123"/>
      <c r="O66" s="1123"/>
      <c r="P66" s="1123"/>
      <c r="Q66" s="1123"/>
      <c r="R66" s="1123"/>
      <c r="S66" s="1123"/>
      <c r="T66" s="1123"/>
      <c r="U66" s="1123"/>
      <c r="V66" s="1123"/>
      <c r="W66" s="1123"/>
      <c r="X66" s="1123"/>
      <c r="Y66" s="1123"/>
      <c r="Z66" s="1123"/>
      <c r="AA66" s="1123"/>
      <c r="AB66" s="1123"/>
      <c r="AC66" s="6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4"/>
      <c r="BC66" s="4"/>
      <c r="BD66" s="4"/>
      <c r="BE66" s="4"/>
      <c r="BF66" s="15"/>
    </row>
    <row r="67" spans="1:58" ht="14.25" customHeight="1">
      <c r="A67" s="1123"/>
      <c r="B67" s="1123"/>
      <c r="C67" s="1123"/>
      <c r="D67" s="1123"/>
      <c r="E67" s="1123"/>
      <c r="F67" s="1123"/>
      <c r="G67" s="1123"/>
      <c r="H67" s="1123"/>
      <c r="I67" s="1123"/>
      <c r="J67" s="1123"/>
      <c r="K67" s="1123"/>
      <c r="L67" s="1123"/>
      <c r="M67" s="1123"/>
      <c r="N67" s="1123"/>
      <c r="O67" s="1123"/>
      <c r="P67" s="1123"/>
      <c r="Q67" s="1123"/>
      <c r="R67" s="1123"/>
      <c r="S67" s="1123"/>
      <c r="T67" s="1123"/>
      <c r="U67" s="1123"/>
      <c r="V67" s="1123"/>
      <c r="W67" s="1123"/>
      <c r="X67" s="1123"/>
      <c r="Y67" s="1123"/>
      <c r="Z67" s="1123"/>
      <c r="AA67" s="1123"/>
      <c r="AB67" s="1123"/>
      <c r="AC67" s="6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15"/>
    </row>
    <row r="68" spans="1:61" s="23" customFormat="1" ht="31.5" customHeight="1">
      <c r="A68" s="1123"/>
      <c r="B68" s="1123"/>
      <c r="C68" s="1123"/>
      <c r="D68" s="1123"/>
      <c r="E68" s="1123"/>
      <c r="F68" s="1123"/>
      <c r="G68" s="1123"/>
      <c r="H68" s="1123"/>
      <c r="I68" s="1123"/>
      <c r="J68" s="1123"/>
      <c r="K68" s="1123"/>
      <c r="L68" s="1123"/>
      <c r="M68" s="1123"/>
      <c r="N68" s="1123"/>
      <c r="O68" s="1123"/>
      <c r="P68" s="1123"/>
      <c r="Q68" s="1123"/>
      <c r="R68" s="1123"/>
      <c r="S68" s="1123"/>
      <c r="T68" s="1123"/>
      <c r="U68" s="1123"/>
      <c r="V68" s="1123"/>
      <c r="W68" s="1123"/>
      <c r="X68" s="1123"/>
      <c r="Y68" s="1123"/>
      <c r="Z68" s="1123"/>
      <c r="AA68" s="1123"/>
      <c r="AB68" s="1123"/>
      <c r="AC68" s="63"/>
      <c r="AE68" s="1107"/>
      <c r="AF68" s="1107"/>
      <c r="AG68" s="1107"/>
      <c r="AH68" s="1107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18"/>
      <c r="BG68" s="18"/>
      <c r="BH68" s="18"/>
      <c r="BI68" s="18"/>
    </row>
    <row r="69" spans="1:61" s="23" customFormat="1" ht="14.25" customHeight="1">
      <c r="A69" s="1015" t="s">
        <v>269</v>
      </c>
      <c r="B69" s="1016"/>
      <c r="C69" s="1016"/>
      <c r="D69" s="1016"/>
      <c r="E69" s="1016"/>
      <c r="F69" s="1017"/>
      <c r="G69" s="19"/>
      <c r="H69" s="19"/>
      <c r="I69" s="19"/>
      <c r="J69" s="19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3"/>
      <c r="AE69" s="18"/>
      <c r="AF69" s="1099"/>
      <c r="AG69" s="1099"/>
      <c r="AH69" s="1099"/>
      <c r="AI69" s="1099"/>
      <c r="AJ69" s="1099"/>
      <c r="AK69" s="1099"/>
      <c r="AL69" s="1099"/>
      <c r="AM69" s="1099"/>
      <c r="AN69" s="1099"/>
      <c r="AO69" s="1099"/>
      <c r="AP69" s="1099"/>
      <c r="AQ69" s="1099"/>
      <c r="AR69" s="1099"/>
      <c r="AS69" s="1099"/>
      <c r="AT69" s="1099"/>
      <c r="AU69" s="1099"/>
      <c r="AV69" s="1099"/>
      <c r="AW69" s="1099"/>
      <c r="AX69" s="1099"/>
      <c r="AY69" s="27"/>
      <c r="AZ69" s="27"/>
      <c r="BA69" s="27"/>
      <c r="BB69" s="27"/>
      <c r="BC69" s="27"/>
      <c r="BD69" s="27"/>
      <c r="BE69" s="27"/>
      <c r="BF69" s="22"/>
      <c r="BG69" s="22"/>
      <c r="BH69" s="22"/>
      <c r="BI69" s="22"/>
    </row>
    <row r="70" spans="1:61" s="23" customFormat="1" ht="14.25" customHeight="1">
      <c r="A70" s="1014" t="s">
        <v>214</v>
      </c>
      <c r="B70" s="1014"/>
      <c r="C70" s="1014"/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27"/>
      <c r="AD70" s="20"/>
      <c r="AE70" s="18"/>
      <c r="AF70" s="18"/>
      <c r="AG70" s="1093"/>
      <c r="AH70" s="1093"/>
      <c r="AI70" s="1093"/>
      <c r="AJ70" s="1093"/>
      <c r="AK70" s="1093"/>
      <c r="AL70" s="1093"/>
      <c r="AM70" s="1093"/>
      <c r="AN70" s="1093"/>
      <c r="AO70" s="1093"/>
      <c r="AP70" s="1093"/>
      <c r="AQ70" s="1093"/>
      <c r="AR70" s="1093"/>
      <c r="AS70" s="1093"/>
      <c r="AT70" s="1093"/>
      <c r="AU70" s="1093"/>
      <c r="AV70" s="1093"/>
      <c r="AW70" s="1093"/>
      <c r="AX70" s="1093"/>
      <c r="AY70" s="1093"/>
      <c r="AZ70" s="1093"/>
      <c r="BA70" s="1093"/>
      <c r="BB70" s="1093"/>
      <c r="BC70" s="1093"/>
      <c r="BD70" s="1093"/>
      <c r="BE70" s="19"/>
      <c r="BF70" s="22"/>
      <c r="BG70" s="22"/>
      <c r="BH70" s="22"/>
      <c r="BI70" s="22"/>
    </row>
    <row r="71" spans="1:61" s="23" customFormat="1" ht="14.25" customHeight="1">
      <c r="A71" s="1014"/>
      <c r="B71" s="1014"/>
      <c r="C71" s="1014"/>
      <c r="D71" s="1014"/>
      <c r="E71" s="1014"/>
      <c r="F71" s="1014"/>
      <c r="G71" s="1014"/>
      <c r="H71" s="1014"/>
      <c r="I71" s="1014"/>
      <c r="J71" s="1014"/>
      <c r="K71" s="1014"/>
      <c r="L71" s="1014"/>
      <c r="M71" s="1014"/>
      <c r="N71" s="1014"/>
      <c r="O71" s="1014"/>
      <c r="P71" s="1014"/>
      <c r="Q71" s="1014"/>
      <c r="R71" s="1014"/>
      <c r="S71" s="1014"/>
      <c r="T71" s="1014"/>
      <c r="U71" s="1014"/>
      <c r="V71" s="1014"/>
      <c r="W71" s="1014"/>
      <c r="X71" s="1014"/>
      <c r="Y71" s="1014"/>
      <c r="Z71" s="1014"/>
      <c r="AA71" s="1014"/>
      <c r="AB71" s="1014"/>
      <c r="AC71" s="27"/>
      <c r="AD71" s="18"/>
      <c r="AE71" s="18"/>
      <c r="AF71" s="1098"/>
      <c r="AG71" s="1098"/>
      <c r="AH71" s="1098"/>
      <c r="AI71" s="1098"/>
      <c r="AJ71" s="1098"/>
      <c r="AK71" s="1098"/>
      <c r="AL71" s="1098"/>
      <c r="AM71" s="1098"/>
      <c r="AN71" s="1098"/>
      <c r="AO71" s="1098"/>
      <c r="AP71" s="1098"/>
      <c r="AQ71" s="1098"/>
      <c r="AR71" s="1098"/>
      <c r="AS71" s="1098"/>
      <c r="AT71" s="1098"/>
      <c r="AU71" s="1098"/>
      <c r="AV71" s="1098"/>
      <c r="AW71" s="1098"/>
      <c r="AX71" s="1098"/>
      <c r="AY71" s="1098"/>
      <c r="AZ71" s="1098"/>
      <c r="BA71" s="1098"/>
      <c r="BB71" s="1098"/>
      <c r="BC71" s="1098"/>
      <c r="BD71" s="1098"/>
      <c r="BE71" s="1098"/>
      <c r="BF71" s="22"/>
      <c r="BG71" s="22"/>
      <c r="BH71" s="20"/>
      <c r="BI71" s="20"/>
    </row>
    <row r="72" spans="1:61" s="23" customFormat="1" ht="14.25" customHeight="1">
      <c r="A72" s="1014"/>
      <c r="B72" s="1014"/>
      <c r="C72" s="1014"/>
      <c r="D72" s="1014"/>
      <c r="E72" s="1014"/>
      <c r="F72" s="1014"/>
      <c r="G72" s="1014"/>
      <c r="H72" s="1014"/>
      <c r="I72" s="1014"/>
      <c r="J72" s="1014"/>
      <c r="K72" s="1014"/>
      <c r="L72" s="1014"/>
      <c r="M72" s="1014"/>
      <c r="N72" s="1014"/>
      <c r="O72" s="1014"/>
      <c r="P72" s="1014"/>
      <c r="Q72" s="1014"/>
      <c r="R72" s="1014"/>
      <c r="S72" s="1014"/>
      <c r="T72" s="1014"/>
      <c r="U72" s="1014"/>
      <c r="V72" s="1014"/>
      <c r="W72" s="1014"/>
      <c r="X72" s="1014"/>
      <c r="Y72" s="1014"/>
      <c r="Z72" s="1014"/>
      <c r="AA72" s="1014"/>
      <c r="AB72" s="1014"/>
      <c r="AC72" s="26"/>
      <c r="AD72" s="20"/>
      <c r="AE72" s="18"/>
      <c r="AF72" s="18"/>
      <c r="AG72" s="1093"/>
      <c r="AH72" s="1093"/>
      <c r="AI72" s="1093"/>
      <c r="AJ72" s="1093"/>
      <c r="AK72" s="1093"/>
      <c r="AL72" s="1093"/>
      <c r="AM72" s="1093"/>
      <c r="AN72" s="1093"/>
      <c r="AO72" s="1093"/>
      <c r="AP72" s="1093"/>
      <c r="AQ72" s="1093"/>
      <c r="AR72" s="1093"/>
      <c r="AS72" s="1093"/>
      <c r="AT72" s="1093"/>
      <c r="AU72" s="1093"/>
      <c r="AV72" s="1093"/>
      <c r="AW72" s="1093"/>
      <c r="AX72" s="1093"/>
      <c r="AY72" s="1093"/>
      <c r="AZ72" s="1093"/>
      <c r="BA72" s="1093"/>
      <c r="BB72" s="1093"/>
      <c r="BC72" s="1093"/>
      <c r="BD72" s="1093"/>
      <c r="BE72" s="1093"/>
      <c r="BF72" s="22"/>
      <c r="BG72" s="22"/>
      <c r="BH72" s="20"/>
      <c r="BI72" s="20"/>
    </row>
    <row r="73" spans="29:61" s="23" customFormat="1" ht="14.25" customHeight="1">
      <c r="AC73" s="19"/>
      <c r="AD73" s="20"/>
      <c r="BF73" s="22"/>
      <c r="BG73" s="22"/>
      <c r="BH73" s="20"/>
      <c r="BI73" s="20"/>
    </row>
    <row r="74" spans="1:61" s="23" customFormat="1" ht="14.25" customHeight="1">
      <c r="A74" s="2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6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2"/>
      <c r="BG74" s="22"/>
      <c r="BH74" s="20"/>
      <c r="BI74" s="20"/>
    </row>
    <row r="75" spans="1:61" s="23" customFormat="1" ht="18.75" customHeight="1">
      <c r="A75" s="1018" t="s">
        <v>186</v>
      </c>
      <c r="B75" s="1019"/>
      <c r="C75" s="1019"/>
      <c r="D75" s="1019"/>
      <c r="E75" s="1019"/>
      <c r="F75" s="1020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26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2"/>
      <c r="BG75" s="22"/>
      <c r="BH75" s="20"/>
      <c r="BI75" s="20"/>
    </row>
    <row r="76" spans="1:61" s="23" customFormat="1" ht="18.75" customHeight="1">
      <c r="A76" s="70"/>
      <c r="B76" s="808" t="s">
        <v>148</v>
      </c>
      <c r="C76" s="808"/>
      <c r="D76" s="808"/>
      <c r="E76" s="808"/>
      <c r="F76" s="808"/>
      <c r="G76" s="808"/>
      <c r="H76" s="808"/>
      <c r="I76" s="808" t="s">
        <v>149</v>
      </c>
      <c r="J76" s="808"/>
      <c r="K76" s="808"/>
      <c r="L76" s="808"/>
      <c r="M76" s="808"/>
      <c r="N76" s="808"/>
      <c r="O76" s="808"/>
      <c r="P76" s="808" t="s">
        <v>150</v>
      </c>
      <c r="Q76" s="808"/>
      <c r="R76" s="808"/>
      <c r="S76" s="808"/>
      <c r="T76" s="808"/>
      <c r="U76" s="808"/>
      <c r="V76" s="808"/>
      <c r="W76" s="1015" t="s">
        <v>151</v>
      </c>
      <c r="X76" s="1016"/>
      <c r="Y76" s="1016"/>
      <c r="Z76" s="1016"/>
      <c r="AA76" s="1016"/>
      <c r="AB76" s="1016"/>
      <c r="AC76" s="1017"/>
      <c r="AD76" s="808" t="s">
        <v>152</v>
      </c>
      <c r="AE76" s="808"/>
      <c r="AF76" s="808"/>
      <c r="AG76" s="808"/>
      <c r="AH76" s="808"/>
      <c r="AI76" s="808"/>
      <c r="AJ76" s="808"/>
      <c r="AK76" s="808" t="s">
        <v>162</v>
      </c>
      <c r="AL76" s="808"/>
      <c r="AM76" s="808"/>
      <c r="AN76" s="808"/>
      <c r="AO76" s="808"/>
      <c r="AP76" s="808"/>
      <c r="AQ76" s="808"/>
      <c r="AR76" s="808" t="s">
        <v>161</v>
      </c>
      <c r="AS76" s="808"/>
      <c r="AT76" s="808"/>
      <c r="AU76" s="808"/>
      <c r="AV76" s="808"/>
      <c r="AW76" s="808"/>
      <c r="AX76" s="808"/>
      <c r="AY76" s="808" t="s">
        <v>163</v>
      </c>
      <c r="AZ76" s="808"/>
      <c r="BA76" s="808"/>
      <c r="BB76" s="808"/>
      <c r="BC76" s="808"/>
      <c r="BD76" s="808"/>
      <c r="BE76" s="808"/>
      <c r="BF76" s="22"/>
      <c r="BG76" s="22"/>
      <c r="BH76" s="20"/>
      <c r="BI76" s="20"/>
    </row>
    <row r="77" spans="1:61" s="23" customFormat="1" ht="18.75" customHeight="1">
      <c r="A77" s="70">
        <v>1</v>
      </c>
      <c r="B77" s="435" t="s">
        <v>87</v>
      </c>
      <c r="C77" s="435"/>
      <c r="D77" s="435"/>
      <c r="E77" s="435"/>
      <c r="F77" s="435"/>
      <c r="G77" s="435"/>
      <c r="H77" s="435"/>
      <c r="I77" s="435" t="s">
        <v>95</v>
      </c>
      <c r="J77" s="435"/>
      <c r="K77" s="435"/>
      <c r="L77" s="435"/>
      <c r="M77" s="435"/>
      <c r="N77" s="435"/>
      <c r="O77" s="435"/>
      <c r="P77" s="435" t="s">
        <v>90</v>
      </c>
      <c r="Q77" s="435"/>
      <c r="R77" s="435"/>
      <c r="S77" s="435"/>
      <c r="T77" s="435"/>
      <c r="U77" s="435"/>
      <c r="V77" s="435"/>
      <c r="W77" s="675" t="s">
        <v>98</v>
      </c>
      <c r="X77" s="676"/>
      <c r="Y77" s="676"/>
      <c r="Z77" s="676"/>
      <c r="AA77" s="676"/>
      <c r="AB77" s="676"/>
      <c r="AC77" s="677"/>
      <c r="AD77" s="435" t="s">
        <v>91</v>
      </c>
      <c r="AE77" s="435"/>
      <c r="AF77" s="435"/>
      <c r="AG77" s="435"/>
      <c r="AH77" s="435"/>
      <c r="AI77" s="435"/>
      <c r="AJ77" s="435"/>
      <c r="AK77" s="435" t="s">
        <v>99</v>
      </c>
      <c r="AL77" s="435"/>
      <c r="AM77" s="435"/>
      <c r="AN77" s="435"/>
      <c r="AO77" s="435"/>
      <c r="AP77" s="435"/>
      <c r="AQ77" s="435"/>
      <c r="AR77" s="435" t="s">
        <v>94</v>
      </c>
      <c r="AS77" s="435"/>
      <c r="AT77" s="435"/>
      <c r="AU77" s="435"/>
      <c r="AV77" s="435"/>
      <c r="AW77" s="435"/>
      <c r="AX77" s="435"/>
      <c r="AY77" s="435" t="s">
        <v>102</v>
      </c>
      <c r="AZ77" s="435"/>
      <c r="BA77" s="435"/>
      <c r="BB77" s="435"/>
      <c r="BC77" s="435"/>
      <c r="BD77" s="435"/>
      <c r="BE77" s="435"/>
      <c r="BF77" s="22"/>
      <c r="BG77" s="22"/>
      <c r="BH77" s="20"/>
      <c r="BI77" s="20"/>
    </row>
    <row r="78" spans="1:61" ht="18.75" customHeight="1">
      <c r="A78" s="70">
        <v>2</v>
      </c>
      <c r="B78" s="435" t="s">
        <v>101</v>
      </c>
      <c r="C78" s="435"/>
      <c r="D78" s="435"/>
      <c r="E78" s="435"/>
      <c r="F78" s="435"/>
      <c r="G78" s="435"/>
      <c r="H78" s="435"/>
      <c r="I78" s="435" t="s">
        <v>93</v>
      </c>
      <c r="J78" s="435"/>
      <c r="K78" s="435"/>
      <c r="L78" s="435"/>
      <c r="M78" s="435"/>
      <c r="N78" s="435"/>
      <c r="O78" s="435"/>
      <c r="P78" s="435" t="s">
        <v>100</v>
      </c>
      <c r="Q78" s="435"/>
      <c r="R78" s="435"/>
      <c r="S78" s="435"/>
      <c r="T78" s="435"/>
      <c r="U78" s="435"/>
      <c r="V78" s="435"/>
      <c r="W78" s="675" t="s">
        <v>92</v>
      </c>
      <c r="X78" s="676"/>
      <c r="Y78" s="676"/>
      <c r="Z78" s="676"/>
      <c r="AA78" s="676"/>
      <c r="AB78" s="676"/>
      <c r="AC78" s="677"/>
      <c r="AD78" s="435" t="s">
        <v>97</v>
      </c>
      <c r="AE78" s="435"/>
      <c r="AF78" s="435"/>
      <c r="AG78" s="435"/>
      <c r="AH78" s="435"/>
      <c r="AI78" s="435"/>
      <c r="AJ78" s="435"/>
      <c r="AK78" s="435" t="s">
        <v>89</v>
      </c>
      <c r="AL78" s="435"/>
      <c r="AM78" s="435"/>
      <c r="AN78" s="435"/>
      <c r="AO78" s="435"/>
      <c r="AP78" s="435"/>
      <c r="AQ78" s="435"/>
      <c r="AR78" s="435" t="s">
        <v>96</v>
      </c>
      <c r="AS78" s="435"/>
      <c r="AT78" s="435"/>
      <c r="AU78" s="435"/>
      <c r="AV78" s="435"/>
      <c r="AW78" s="435"/>
      <c r="AX78" s="435"/>
      <c r="AY78" s="435" t="s">
        <v>88</v>
      </c>
      <c r="AZ78" s="435"/>
      <c r="BA78" s="435"/>
      <c r="BB78" s="435"/>
      <c r="BC78" s="435"/>
      <c r="BD78" s="435"/>
      <c r="BE78" s="435"/>
      <c r="BG78" s="9"/>
      <c r="BH78" s="9"/>
      <c r="BI78" s="9"/>
    </row>
    <row r="79" spans="1:57" ht="18.75" customHeight="1">
      <c r="A79" s="70">
        <v>3</v>
      </c>
      <c r="B79" s="435" t="s">
        <v>187</v>
      </c>
      <c r="C79" s="435"/>
      <c r="D79" s="435"/>
      <c r="E79" s="435"/>
      <c r="F79" s="435"/>
      <c r="G79" s="435"/>
      <c r="H79" s="435"/>
      <c r="I79" s="435" t="s">
        <v>189</v>
      </c>
      <c r="J79" s="435"/>
      <c r="K79" s="435"/>
      <c r="L79" s="435"/>
      <c r="M79" s="435"/>
      <c r="N79" s="435"/>
      <c r="O79" s="435"/>
      <c r="P79" s="435" t="s">
        <v>106</v>
      </c>
      <c r="Q79" s="435"/>
      <c r="R79" s="435"/>
      <c r="S79" s="435"/>
      <c r="T79" s="435"/>
      <c r="U79" s="435"/>
      <c r="V79" s="435"/>
      <c r="W79" s="675" t="s">
        <v>108</v>
      </c>
      <c r="X79" s="676"/>
      <c r="Y79" s="676"/>
      <c r="Z79" s="676"/>
      <c r="AA79" s="676"/>
      <c r="AB79" s="676"/>
      <c r="AC79" s="677"/>
      <c r="AD79" s="435" t="s">
        <v>110</v>
      </c>
      <c r="AE79" s="435"/>
      <c r="AF79" s="435"/>
      <c r="AG79" s="435"/>
      <c r="AH79" s="435"/>
      <c r="AI79" s="435"/>
      <c r="AJ79" s="435"/>
      <c r="AK79" s="435" t="s">
        <v>112</v>
      </c>
      <c r="AL79" s="435"/>
      <c r="AM79" s="435"/>
      <c r="AN79" s="435"/>
      <c r="AO79" s="435"/>
      <c r="AP79" s="435"/>
      <c r="AQ79" s="435"/>
      <c r="AR79" s="435" t="s">
        <v>215</v>
      </c>
      <c r="AS79" s="435"/>
      <c r="AT79" s="435"/>
      <c r="AU79" s="435"/>
      <c r="AV79" s="435"/>
      <c r="AW79" s="435"/>
      <c r="AX79" s="435"/>
      <c r="AY79" s="435" t="s">
        <v>218</v>
      </c>
      <c r="AZ79" s="435"/>
      <c r="BA79" s="435"/>
      <c r="BB79" s="435"/>
      <c r="BC79" s="435"/>
      <c r="BD79" s="435"/>
      <c r="BE79" s="435"/>
    </row>
    <row r="80" spans="1:57" ht="18.75" customHeight="1">
      <c r="A80" s="70">
        <v>4</v>
      </c>
      <c r="B80" s="435" t="s">
        <v>188</v>
      </c>
      <c r="C80" s="435"/>
      <c r="D80" s="435"/>
      <c r="E80" s="435"/>
      <c r="F80" s="435"/>
      <c r="G80" s="435"/>
      <c r="H80" s="435"/>
      <c r="I80" s="435" t="s">
        <v>190</v>
      </c>
      <c r="J80" s="435"/>
      <c r="K80" s="435"/>
      <c r="L80" s="435"/>
      <c r="M80" s="435"/>
      <c r="N80" s="435"/>
      <c r="O80" s="435"/>
      <c r="P80" s="435" t="s">
        <v>107</v>
      </c>
      <c r="Q80" s="435"/>
      <c r="R80" s="435"/>
      <c r="S80" s="435"/>
      <c r="T80" s="435"/>
      <c r="U80" s="435"/>
      <c r="V80" s="435"/>
      <c r="W80" s="675" t="s">
        <v>109</v>
      </c>
      <c r="X80" s="676"/>
      <c r="Y80" s="676"/>
      <c r="Z80" s="676"/>
      <c r="AA80" s="676"/>
      <c r="AB80" s="676"/>
      <c r="AC80" s="677"/>
      <c r="AD80" s="435" t="s">
        <v>111</v>
      </c>
      <c r="AE80" s="435"/>
      <c r="AF80" s="435"/>
      <c r="AG80" s="435"/>
      <c r="AH80" s="435"/>
      <c r="AI80" s="435"/>
      <c r="AJ80" s="435"/>
      <c r="AK80" s="435" t="s">
        <v>113</v>
      </c>
      <c r="AL80" s="435"/>
      <c r="AM80" s="435"/>
      <c r="AN80" s="435"/>
      <c r="AO80" s="435"/>
      <c r="AP80" s="435"/>
      <c r="AQ80" s="435"/>
      <c r="AR80" s="435" t="s">
        <v>216</v>
      </c>
      <c r="AS80" s="435"/>
      <c r="AT80" s="435"/>
      <c r="AU80" s="435"/>
      <c r="AV80" s="435"/>
      <c r="AW80" s="435"/>
      <c r="AX80" s="435"/>
      <c r="AY80" s="435" t="s">
        <v>219</v>
      </c>
      <c r="AZ80" s="435"/>
      <c r="BA80" s="435"/>
      <c r="BB80" s="435"/>
      <c r="BC80" s="435"/>
      <c r="BD80" s="435"/>
      <c r="BE80" s="435"/>
    </row>
    <row r="81" spans="1:57" ht="18.75" customHeight="1">
      <c r="A81" s="70">
        <v>5</v>
      </c>
      <c r="B81" s="901"/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1"/>
      <c r="V81" s="901"/>
      <c r="W81" s="1124"/>
      <c r="X81" s="1125"/>
      <c r="Y81" s="1125"/>
      <c r="Z81" s="1125"/>
      <c r="AA81" s="1125"/>
      <c r="AB81" s="1125"/>
      <c r="AC81" s="1126"/>
      <c r="AD81" s="435" t="s">
        <v>119</v>
      </c>
      <c r="AE81" s="435"/>
      <c r="AF81" s="435"/>
      <c r="AG81" s="435"/>
      <c r="AH81" s="435"/>
      <c r="AI81" s="435"/>
      <c r="AJ81" s="435"/>
      <c r="AK81" s="435" t="s">
        <v>244</v>
      </c>
      <c r="AL81" s="435"/>
      <c r="AM81" s="435"/>
      <c r="AN81" s="435"/>
      <c r="AO81" s="435"/>
      <c r="AP81" s="435"/>
      <c r="AQ81" s="435"/>
      <c r="AR81" s="435" t="s">
        <v>217</v>
      </c>
      <c r="AS81" s="435"/>
      <c r="AT81" s="435"/>
      <c r="AU81" s="435"/>
      <c r="AV81" s="435"/>
      <c r="AW81" s="435"/>
      <c r="AX81" s="435"/>
      <c r="AY81" s="435" t="s">
        <v>220</v>
      </c>
      <c r="AZ81" s="435"/>
      <c r="BA81" s="435"/>
      <c r="BB81" s="435"/>
      <c r="BC81" s="435"/>
      <c r="BD81" s="435"/>
      <c r="BE81" s="435"/>
    </row>
    <row r="82" spans="1:57" ht="18.75" customHeight="1">
      <c r="A82" s="156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8"/>
      <c r="AE82" s="158"/>
      <c r="AF82" s="158"/>
      <c r="AG82" s="158"/>
      <c r="AH82" s="158"/>
      <c r="AI82" s="158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</row>
    <row r="83" spans="1:39" ht="18.75" customHeight="1" thickBot="1">
      <c r="A83" s="873" t="s">
        <v>184</v>
      </c>
      <c r="B83" s="873"/>
      <c r="C83" s="873"/>
      <c r="D83" s="873"/>
      <c r="E83" s="873"/>
      <c r="F83" s="873"/>
      <c r="G83" s="873"/>
      <c r="H83" s="873"/>
      <c r="I83" s="873"/>
      <c r="J83" s="873"/>
      <c r="K83" s="873"/>
      <c r="L83" s="873"/>
      <c r="M83" s="873"/>
      <c r="N83" s="873"/>
      <c r="O83" s="873"/>
      <c r="P83" s="873"/>
      <c r="Q83" s="58"/>
      <c r="R83" s="58"/>
      <c r="S83" s="58"/>
      <c r="T83" s="58"/>
      <c r="U83" s="58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57" ht="18.75" customHeight="1" thickBot="1">
      <c r="A84" s="898" t="s">
        <v>166</v>
      </c>
      <c r="B84" s="899"/>
      <c r="C84" s="899"/>
      <c r="D84" s="899"/>
      <c r="E84" s="899"/>
      <c r="F84" s="899"/>
      <c r="G84" s="899"/>
      <c r="H84" s="899"/>
      <c r="I84" s="899"/>
      <c r="J84" s="900"/>
      <c r="K84" s="874" t="s">
        <v>153</v>
      </c>
      <c r="L84" s="875"/>
      <c r="M84" s="875"/>
      <c r="N84" s="875"/>
      <c r="O84" s="875"/>
      <c r="P84" s="875"/>
      <c r="Q84" s="875"/>
      <c r="R84" s="875"/>
      <c r="S84" s="875"/>
      <c r="T84" s="875"/>
      <c r="U84" s="875"/>
      <c r="V84" s="875"/>
      <c r="W84" s="875"/>
      <c r="X84" s="875"/>
      <c r="Y84" s="875"/>
      <c r="Z84" s="875"/>
      <c r="AA84" s="875"/>
      <c r="AB84" s="875"/>
      <c r="AC84" s="875"/>
      <c r="AD84" s="875"/>
      <c r="AE84" s="875"/>
      <c r="AF84" s="875"/>
      <c r="AG84" s="875"/>
      <c r="AH84" s="875"/>
      <c r="AI84" s="875"/>
      <c r="AJ84" s="875"/>
      <c r="AK84" s="875"/>
      <c r="AL84" s="875"/>
      <c r="AM84" s="875"/>
      <c r="AN84" s="875"/>
      <c r="AO84" s="875"/>
      <c r="AP84" s="875"/>
      <c r="AQ84" s="875"/>
      <c r="AR84" s="875"/>
      <c r="AS84" s="875"/>
      <c r="AT84" s="875"/>
      <c r="AU84" s="875"/>
      <c r="AV84" s="875"/>
      <c r="AW84" s="875"/>
      <c r="AX84" s="875"/>
      <c r="AY84" s="875"/>
      <c r="AZ84" s="875"/>
      <c r="BA84" s="875"/>
      <c r="BB84" s="875"/>
      <c r="BC84" s="875"/>
      <c r="BD84" s="875"/>
      <c r="BE84" s="100"/>
    </row>
    <row r="85" spans="1:56" ht="1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1023" t="s">
        <v>211</v>
      </c>
      <c r="L85" s="1023"/>
      <c r="M85" s="1023"/>
      <c r="N85" s="1023"/>
      <c r="O85" s="1023"/>
      <c r="P85" s="1023"/>
      <c r="Q85" s="1023"/>
      <c r="R85" s="1023"/>
      <c r="S85" s="1023"/>
      <c r="T85" s="1023"/>
      <c r="U85" s="1023"/>
      <c r="V85" s="1023"/>
      <c r="W85" s="1023"/>
      <c r="X85" s="1023"/>
      <c r="Y85" s="1023"/>
      <c r="Z85" s="1023"/>
      <c r="AA85" s="1023"/>
      <c r="AB85" s="1023"/>
      <c r="AC85" s="1023"/>
      <c r="AD85" s="1023"/>
      <c r="AE85" s="1023"/>
      <c r="AF85" s="1023"/>
      <c r="AG85" s="1023"/>
      <c r="AH85" s="1023"/>
      <c r="AI85" s="1023"/>
      <c r="AJ85" s="1023"/>
      <c r="AK85" s="1023"/>
      <c r="AL85" s="1023"/>
      <c r="AM85" s="1023"/>
      <c r="AN85" s="1023"/>
      <c r="AO85" s="1023"/>
      <c r="AP85" s="1023"/>
      <c r="AQ85" s="1023"/>
      <c r="AR85" s="1023"/>
      <c r="AS85" s="1023"/>
      <c r="AT85" s="1023"/>
      <c r="AU85" s="1023"/>
      <c r="AV85" s="1023"/>
      <c r="AW85" s="1023"/>
      <c r="AX85" s="1023"/>
      <c r="AY85" s="1023"/>
      <c r="AZ85" s="1023"/>
      <c r="BA85" s="1023"/>
      <c r="BB85" s="1023"/>
      <c r="BC85" s="1023"/>
      <c r="BD85" s="1023"/>
    </row>
    <row r="86" spans="1:57" ht="15" customHeight="1">
      <c r="A86" s="6"/>
      <c r="B86" s="6"/>
      <c r="C86" s="6"/>
      <c r="D86" s="6"/>
      <c r="E86" s="6"/>
      <c r="F86" s="6"/>
      <c r="G86" s="6"/>
      <c r="H86" s="6"/>
      <c r="I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ht="1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4">
        <v>42350</v>
      </c>
      <c r="K87" s="1025"/>
      <c r="L87" s="1025"/>
      <c r="M87" s="1025"/>
      <c r="N87" s="1026"/>
      <c r="O87" s="1024">
        <v>42357</v>
      </c>
      <c r="P87" s="1025"/>
      <c r="Q87" s="1025"/>
      <c r="R87" s="1025"/>
      <c r="S87" s="1026"/>
      <c r="T87" s="1024">
        <v>42358</v>
      </c>
      <c r="U87" s="1025"/>
      <c r="V87" s="1025"/>
      <c r="W87" s="1025"/>
      <c r="X87" s="1025"/>
      <c r="Y87" s="1024">
        <v>42378</v>
      </c>
      <c r="Z87" s="1025"/>
      <c r="AA87" s="1025"/>
      <c r="AB87" s="1025"/>
      <c r="AC87" s="1025"/>
      <c r="AD87" s="1025"/>
      <c r="AE87" s="1025"/>
      <c r="AF87" s="1026"/>
      <c r="AG87" s="1024">
        <v>42358</v>
      </c>
      <c r="AH87" s="1025"/>
      <c r="AI87" s="1025"/>
      <c r="AJ87" s="1025"/>
      <c r="AK87" s="1025"/>
      <c r="AL87" s="1024">
        <v>42357</v>
      </c>
      <c r="AM87" s="1025"/>
      <c r="AN87" s="1025"/>
      <c r="AO87" s="1025"/>
      <c r="AP87" s="1026"/>
      <c r="AQ87" s="1024">
        <v>42350</v>
      </c>
      <c r="AR87" s="1025"/>
      <c r="AS87" s="1025"/>
      <c r="AT87" s="1025"/>
      <c r="AU87" s="1026"/>
      <c r="AV87" s="103"/>
      <c r="AW87" s="102"/>
      <c r="AX87" s="102"/>
      <c r="AY87" s="102"/>
      <c r="AZ87" s="102"/>
      <c r="BA87" s="102"/>
      <c r="BB87" s="102"/>
      <c r="BC87" s="102"/>
      <c r="BD87" s="102"/>
      <c r="BE87" s="6"/>
    </row>
    <row r="88" spans="1:57" ht="6" customHeight="1">
      <c r="A88" s="997" t="s">
        <v>276</v>
      </c>
      <c r="B88" s="997"/>
      <c r="C88" s="997"/>
      <c r="D88" s="911" t="str">
        <f>$B$77</f>
        <v>Ａ組１位</v>
      </c>
      <c r="E88" s="912"/>
      <c r="F88" s="912"/>
      <c r="G88" s="912"/>
      <c r="H88" s="912"/>
      <c r="I88" s="913"/>
      <c r="J88" s="105"/>
      <c r="K88" s="105"/>
      <c r="L88" s="105"/>
      <c r="M88" s="105"/>
      <c r="N88" s="105"/>
      <c r="O88" s="106"/>
      <c r="P88" s="106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5"/>
      <c r="AB88" s="15"/>
      <c r="AC88" s="15"/>
      <c r="AD88" s="15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6"/>
      <c r="AP88" s="106"/>
      <c r="AQ88" s="105"/>
      <c r="AR88" s="105"/>
      <c r="AS88" s="105"/>
      <c r="AT88" s="105"/>
      <c r="AU88" s="105"/>
      <c r="AV88" s="988" t="str">
        <f>$B$78</f>
        <v>Ａ組２位</v>
      </c>
      <c r="AW88" s="1027"/>
      <c r="AX88" s="1027"/>
      <c r="AY88" s="1027"/>
      <c r="AZ88" s="1027"/>
      <c r="BA88" s="1028"/>
      <c r="BB88" s="977" t="s">
        <v>279</v>
      </c>
      <c r="BC88" s="919"/>
      <c r="BD88" s="919"/>
      <c r="BE88" s="43"/>
    </row>
    <row r="89" spans="1:57" ht="16.5" customHeight="1">
      <c r="A89" s="997"/>
      <c r="B89" s="997"/>
      <c r="C89" s="997"/>
      <c r="D89" s="914"/>
      <c r="E89" s="915"/>
      <c r="F89" s="915"/>
      <c r="G89" s="915"/>
      <c r="H89" s="915"/>
      <c r="I89" s="916"/>
      <c r="J89" s="170"/>
      <c r="K89" s="171"/>
      <c r="L89" s="171"/>
      <c r="M89" s="108"/>
      <c r="N89" s="109"/>
      <c r="O89" s="177"/>
      <c r="P89" s="178"/>
      <c r="Q89" s="110"/>
      <c r="R89" s="110"/>
      <c r="S89" s="110"/>
      <c r="T89" s="110"/>
      <c r="U89" s="110"/>
      <c r="V89" s="110"/>
      <c r="W89" s="110"/>
      <c r="X89" s="110"/>
      <c r="Y89" s="967"/>
      <c r="Z89" s="968"/>
      <c r="AA89" s="968"/>
      <c r="AB89" s="968"/>
      <c r="AC89" s="968"/>
      <c r="AD89" s="968"/>
      <c r="AE89" s="968"/>
      <c r="AF89" s="968"/>
      <c r="AG89" s="110"/>
      <c r="AH89" s="110"/>
      <c r="AI89" s="110"/>
      <c r="AJ89" s="110"/>
      <c r="AK89" s="110"/>
      <c r="AL89" s="110"/>
      <c r="AM89" s="184"/>
      <c r="AN89" s="184"/>
      <c r="AO89" s="178"/>
      <c r="AP89" s="185"/>
      <c r="AQ89" s="146"/>
      <c r="AR89" s="147"/>
      <c r="AS89" s="170"/>
      <c r="AT89" s="170"/>
      <c r="AU89" s="170"/>
      <c r="AV89" s="1029"/>
      <c r="AW89" s="1030"/>
      <c r="AX89" s="1030"/>
      <c r="AY89" s="1030"/>
      <c r="AZ89" s="1030"/>
      <c r="BA89" s="1031"/>
      <c r="BB89" s="978"/>
      <c r="BC89" s="929"/>
      <c r="BD89" s="929"/>
      <c r="BE89" s="43"/>
    </row>
    <row r="90" spans="1:57" ht="12.7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72"/>
      <c r="K90" s="172"/>
      <c r="L90" s="865" t="s">
        <v>212</v>
      </c>
      <c r="M90" s="866"/>
      <c r="N90" s="866"/>
      <c r="O90" s="179"/>
      <c r="P90" s="180"/>
      <c r="Q90" s="110"/>
      <c r="R90" s="110"/>
      <c r="S90" s="110"/>
      <c r="T90" s="113"/>
      <c r="U90" s="113"/>
      <c r="V90" s="110"/>
      <c r="W90" s="110"/>
      <c r="X90" s="110"/>
      <c r="Y90" s="968"/>
      <c r="Z90" s="968"/>
      <c r="AA90" s="968"/>
      <c r="AB90" s="968"/>
      <c r="AC90" s="968"/>
      <c r="AD90" s="968"/>
      <c r="AE90" s="968"/>
      <c r="AF90" s="968"/>
      <c r="AG90" s="110"/>
      <c r="AH90" s="110"/>
      <c r="AI90" s="110"/>
      <c r="AJ90" s="113"/>
      <c r="AK90" s="113"/>
      <c r="AL90" s="110"/>
      <c r="AM90" s="186"/>
      <c r="AN90" s="186"/>
      <c r="AO90" s="180"/>
      <c r="AP90" s="187"/>
      <c r="AQ90" s="882" t="s">
        <v>212</v>
      </c>
      <c r="AR90" s="866"/>
      <c r="AS90" s="866"/>
      <c r="AT90" s="121"/>
      <c r="AU90" s="121"/>
      <c r="AV90" s="112"/>
      <c r="AW90" s="112"/>
      <c r="AX90" s="112"/>
      <c r="AY90" s="112"/>
      <c r="AZ90" s="112"/>
      <c r="BA90" s="112"/>
      <c r="BB90" s="112"/>
      <c r="BC90" s="112"/>
      <c r="BD90" s="112"/>
      <c r="BE90" s="6"/>
    </row>
    <row r="91" spans="1:57" ht="12.7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73"/>
      <c r="K91" s="172"/>
      <c r="L91" s="863" t="s">
        <v>141</v>
      </c>
      <c r="M91" s="863"/>
      <c r="N91" s="864"/>
      <c r="O91" s="175"/>
      <c r="P91" s="176"/>
      <c r="Q91" s="148"/>
      <c r="R91" s="148"/>
      <c r="S91" s="149"/>
      <c r="T91" s="113"/>
      <c r="U91" s="113"/>
      <c r="V91" s="110"/>
      <c r="W91" s="110"/>
      <c r="X91" s="110"/>
      <c r="Y91" s="968"/>
      <c r="Z91" s="968"/>
      <c r="AA91" s="968"/>
      <c r="AB91" s="968"/>
      <c r="AC91" s="968"/>
      <c r="AD91" s="968"/>
      <c r="AE91" s="968"/>
      <c r="AF91" s="968"/>
      <c r="AG91" s="110"/>
      <c r="AH91" s="110"/>
      <c r="AI91" s="110"/>
      <c r="AJ91" s="113"/>
      <c r="AK91" s="113"/>
      <c r="AL91" s="151"/>
      <c r="AM91" s="188"/>
      <c r="AN91" s="188"/>
      <c r="AO91" s="176"/>
      <c r="AP91" s="189"/>
      <c r="AQ91" s="876" t="s">
        <v>142</v>
      </c>
      <c r="AR91" s="877"/>
      <c r="AS91" s="877"/>
      <c r="AT91" s="182"/>
      <c r="AU91" s="182"/>
      <c r="AV91" s="112"/>
      <c r="AW91" s="112"/>
      <c r="AX91" s="112"/>
      <c r="AY91" s="112"/>
      <c r="AZ91" s="112"/>
      <c r="BA91" s="112"/>
      <c r="BB91" s="112"/>
      <c r="BC91" s="112"/>
      <c r="BD91" s="112"/>
      <c r="BE91" s="6"/>
    </row>
    <row r="92" spans="1:57" ht="12.75" customHeight="1">
      <c r="A92" s="909" t="s">
        <v>245</v>
      </c>
      <c r="B92" s="910"/>
      <c r="C92" s="910"/>
      <c r="D92" s="911" t="str">
        <f>$AD$78</f>
        <v>Ｅ組２位</v>
      </c>
      <c r="E92" s="912"/>
      <c r="F92" s="912"/>
      <c r="G92" s="912"/>
      <c r="H92" s="912"/>
      <c r="I92" s="913"/>
      <c r="J92" s="174"/>
      <c r="K92" s="174"/>
      <c r="L92" s="174"/>
      <c r="M92" s="145"/>
      <c r="N92" s="138"/>
      <c r="O92" s="177"/>
      <c r="P92" s="178"/>
      <c r="Q92" s="113"/>
      <c r="R92" s="113"/>
      <c r="S92" s="115"/>
      <c r="T92" s="110"/>
      <c r="U92" s="110"/>
      <c r="V92" s="110"/>
      <c r="W92" s="110"/>
      <c r="X92" s="110"/>
      <c r="Y92" s="968"/>
      <c r="Z92" s="968"/>
      <c r="AA92" s="968"/>
      <c r="AB92" s="968"/>
      <c r="AC92" s="968"/>
      <c r="AD92" s="968"/>
      <c r="AE92" s="968"/>
      <c r="AF92" s="968"/>
      <c r="AG92" s="110"/>
      <c r="AH92" s="110"/>
      <c r="AI92" s="110"/>
      <c r="AJ92" s="110"/>
      <c r="AK92" s="110"/>
      <c r="AL92" s="111"/>
      <c r="AM92" s="184"/>
      <c r="AN92" s="184"/>
      <c r="AO92" s="178"/>
      <c r="AP92" s="185"/>
      <c r="AQ92" s="116"/>
      <c r="AR92" s="117"/>
      <c r="AS92" s="183"/>
      <c r="AT92" s="183"/>
      <c r="AU92" s="183"/>
      <c r="AV92" s="988" t="str">
        <f>$AD$77</f>
        <v>Ｅ組１位</v>
      </c>
      <c r="AW92" s="1027"/>
      <c r="AX92" s="1027"/>
      <c r="AY92" s="1027"/>
      <c r="AZ92" s="1027"/>
      <c r="BA92" s="1028"/>
      <c r="BB92" s="977" t="s">
        <v>247</v>
      </c>
      <c r="BC92" s="929"/>
      <c r="BD92" s="929"/>
      <c r="BE92" s="7"/>
    </row>
    <row r="93" spans="1:57" ht="12.75" customHeight="1">
      <c r="A93" s="910"/>
      <c r="B93" s="910"/>
      <c r="C93" s="910"/>
      <c r="D93" s="914"/>
      <c r="E93" s="915"/>
      <c r="F93" s="915"/>
      <c r="G93" s="915"/>
      <c r="H93" s="915"/>
      <c r="I93" s="916"/>
      <c r="J93" s="110"/>
      <c r="K93" s="110"/>
      <c r="L93" s="110"/>
      <c r="M93" s="110"/>
      <c r="N93" s="110"/>
      <c r="O93" s="121"/>
      <c r="P93" s="121"/>
      <c r="Q93" s="121"/>
      <c r="R93" s="12"/>
      <c r="S93" s="12"/>
      <c r="T93" s="177"/>
      <c r="U93" s="178"/>
      <c r="V93" s="110"/>
      <c r="W93" s="110"/>
      <c r="X93" s="110"/>
      <c r="Y93" s="110"/>
      <c r="Z93" s="928"/>
      <c r="AA93" s="929"/>
      <c r="AB93" s="929"/>
      <c r="AC93" s="929"/>
      <c r="AD93" s="929"/>
      <c r="AE93" s="929"/>
      <c r="AF93" s="110"/>
      <c r="AG93" s="110"/>
      <c r="AH93" s="184"/>
      <c r="AI93" s="184"/>
      <c r="AJ93" s="178"/>
      <c r="AK93" s="185"/>
      <c r="AL93" s="111"/>
      <c r="AM93" s="12"/>
      <c r="AN93" s="121"/>
      <c r="AO93" s="121"/>
      <c r="AP93" s="121"/>
      <c r="AQ93" s="110"/>
      <c r="AR93" s="110"/>
      <c r="AS93" s="110"/>
      <c r="AT93" s="110"/>
      <c r="AU93" s="110"/>
      <c r="AV93" s="1029"/>
      <c r="AW93" s="1030"/>
      <c r="AX93" s="1030"/>
      <c r="AY93" s="1030"/>
      <c r="AZ93" s="1030"/>
      <c r="BA93" s="1031"/>
      <c r="BB93" s="978"/>
      <c r="BC93" s="929"/>
      <c r="BD93" s="929"/>
      <c r="BE93" s="7"/>
    </row>
    <row r="94" spans="1:57" ht="12.7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0"/>
      <c r="K94" s="110"/>
      <c r="L94" s="110"/>
      <c r="M94" s="110"/>
      <c r="N94" s="110"/>
      <c r="O94" s="121"/>
      <c r="P94" s="121"/>
      <c r="Q94" s="925" t="s">
        <v>213</v>
      </c>
      <c r="R94" s="925"/>
      <c r="S94" s="926"/>
      <c r="T94" s="179"/>
      <c r="U94" s="180"/>
      <c r="V94" s="110"/>
      <c r="W94" s="113"/>
      <c r="X94" s="113"/>
      <c r="Y94" s="113"/>
      <c r="Z94" s="929"/>
      <c r="AA94" s="929"/>
      <c r="AB94" s="929"/>
      <c r="AC94" s="929"/>
      <c r="AD94" s="929"/>
      <c r="AE94" s="929"/>
      <c r="AF94" s="113"/>
      <c r="AG94" s="113"/>
      <c r="AH94" s="186"/>
      <c r="AI94" s="186"/>
      <c r="AJ94" s="180"/>
      <c r="AK94" s="187"/>
      <c r="AL94" s="925" t="s">
        <v>213</v>
      </c>
      <c r="AM94" s="925"/>
      <c r="AN94" s="925"/>
      <c r="AO94" s="121"/>
      <c r="AP94" s="121"/>
      <c r="AQ94" s="110"/>
      <c r="AR94" s="110"/>
      <c r="AS94" s="110"/>
      <c r="AT94" s="110"/>
      <c r="AU94" s="110"/>
      <c r="AV94" s="112"/>
      <c r="AW94" s="112"/>
      <c r="AX94" s="112"/>
      <c r="AY94" s="112"/>
      <c r="AZ94" s="112"/>
      <c r="BA94" s="112"/>
      <c r="BB94" s="112"/>
      <c r="BC94" s="112"/>
      <c r="BD94" s="112"/>
      <c r="BE94" s="6"/>
    </row>
    <row r="95" spans="1:57" ht="12.7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0"/>
      <c r="K95" s="110"/>
      <c r="L95" s="110"/>
      <c r="M95" s="110"/>
      <c r="N95" s="110"/>
      <c r="O95" s="173"/>
      <c r="P95" s="173"/>
      <c r="Q95" s="863"/>
      <c r="R95" s="863"/>
      <c r="S95" s="864"/>
      <c r="T95" s="175"/>
      <c r="U95" s="176"/>
      <c r="V95" s="148"/>
      <c r="W95" s="147"/>
      <c r="X95" s="150"/>
      <c r="Y95" s="113"/>
      <c r="Z95" s="113"/>
      <c r="AA95" s="113"/>
      <c r="AB95" s="113"/>
      <c r="AC95" s="113"/>
      <c r="AD95" s="110"/>
      <c r="AE95" s="113"/>
      <c r="AF95" s="113"/>
      <c r="AG95" s="146"/>
      <c r="AH95" s="188"/>
      <c r="AI95" s="188"/>
      <c r="AJ95" s="176"/>
      <c r="AK95" s="189"/>
      <c r="AL95" s="927"/>
      <c r="AM95" s="877"/>
      <c r="AN95" s="877"/>
      <c r="AO95" s="182"/>
      <c r="AP95" s="182"/>
      <c r="AQ95" s="110"/>
      <c r="AR95" s="110"/>
      <c r="AS95" s="110"/>
      <c r="AT95" s="110"/>
      <c r="AU95" s="110"/>
      <c r="AV95" s="112"/>
      <c r="AW95" s="112"/>
      <c r="AX95" s="112"/>
      <c r="AY95" s="112"/>
      <c r="AZ95" s="112"/>
      <c r="BA95" s="112"/>
      <c r="BB95" s="112"/>
      <c r="BC95" s="112"/>
      <c r="BD95" s="112"/>
      <c r="BE95" s="6"/>
    </row>
    <row r="96" spans="1:57" ht="12.75" customHeight="1">
      <c r="A96" s="909" t="s">
        <v>249</v>
      </c>
      <c r="B96" s="910"/>
      <c r="C96" s="910"/>
      <c r="D96" s="911" t="str">
        <f>$P$77</f>
        <v>Ｃ組１位</v>
      </c>
      <c r="E96" s="912"/>
      <c r="F96" s="912"/>
      <c r="G96" s="912"/>
      <c r="H96" s="912"/>
      <c r="I96" s="913"/>
      <c r="J96" s="110"/>
      <c r="K96" s="110"/>
      <c r="L96" s="110"/>
      <c r="M96" s="110"/>
      <c r="N96" s="110"/>
      <c r="O96" s="173"/>
      <c r="P96" s="173"/>
      <c r="Q96" s="173"/>
      <c r="R96" s="113"/>
      <c r="S96" s="110"/>
      <c r="T96" s="177"/>
      <c r="U96" s="178"/>
      <c r="V96" s="110"/>
      <c r="W96" s="110"/>
      <c r="X96" s="115"/>
      <c r="Y96" s="110"/>
      <c r="Z96" s="110"/>
      <c r="AA96" s="110"/>
      <c r="AB96" s="110"/>
      <c r="AC96" s="110"/>
      <c r="AD96" s="110"/>
      <c r="AE96" s="110"/>
      <c r="AF96" s="110"/>
      <c r="AG96" s="111"/>
      <c r="AH96" s="184"/>
      <c r="AI96" s="184"/>
      <c r="AJ96" s="178"/>
      <c r="AK96" s="185"/>
      <c r="AL96" s="111"/>
      <c r="AM96" s="113"/>
      <c r="AN96" s="182"/>
      <c r="AO96" s="182"/>
      <c r="AP96" s="182"/>
      <c r="AQ96" s="110"/>
      <c r="AR96" s="110"/>
      <c r="AS96" s="110"/>
      <c r="AT96" s="110"/>
      <c r="AU96" s="110"/>
      <c r="AV96" s="988" t="str">
        <f>$P$78</f>
        <v>Ｃ組２位</v>
      </c>
      <c r="AW96" s="1027"/>
      <c r="AX96" s="1027"/>
      <c r="AY96" s="1027"/>
      <c r="AZ96" s="1027"/>
      <c r="BA96" s="1028"/>
      <c r="BB96" s="977" t="s">
        <v>278</v>
      </c>
      <c r="BC96" s="929"/>
      <c r="BD96" s="929"/>
      <c r="BE96" s="43"/>
    </row>
    <row r="97" spans="1:57" ht="12.75" customHeight="1">
      <c r="A97" s="910"/>
      <c r="B97" s="910"/>
      <c r="C97" s="910"/>
      <c r="D97" s="914"/>
      <c r="E97" s="915"/>
      <c r="F97" s="915"/>
      <c r="G97" s="915"/>
      <c r="H97" s="915"/>
      <c r="I97" s="916"/>
      <c r="J97" s="170"/>
      <c r="K97" s="171"/>
      <c r="L97" s="171"/>
      <c r="M97" s="108"/>
      <c r="N97" s="109"/>
      <c r="O97" s="177"/>
      <c r="P97" s="178"/>
      <c r="Q97" s="110"/>
      <c r="R97" s="110"/>
      <c r="S97" s="110"/>
      <c r="T97" s="111"/>
      <c r="U97" s="110"/>
      <c r="V97" s="110"/>
      <c r="W97" s="110"/>
      <c r="X97" s="115"/>
      <c r="Y97" s="110"/>
      <c r="Z97" s="110"/>
      <c r="AA97" s="110"/>
      <c r="AB97" s="110"/>
      <c r="AC97" s="110"/>
      <c r="AD97" s="110"/>
      <c r="AE97" s="110"/>
      <c r="AF97" s="110"/>
      <c r="AG97" s="111"/>
      <c r="AH97" s="110"/>
      <c r="AI97" s="110"/>
      <c r="AJ97" s="110"/>
      <c r="AK97" s="110"/>
      <c r="AL97" s="111"/>
      <c r="AM97" s="110"/>
      <c r="AN97" s="110"/>
      <c r="AO97" s="178"/>
      <c r="AP97" s="185"/>
      <c r="AQ97" s="146"/>
      <c r="AR97" s="147"/>
      <c r="AS97" s="170"/>
      <c r="AT97" s="170"/>
      <c r="AU97" s="170"/>
      <c r="AV97" s="1029"/>
      <c r="AW97" s="1030"/>
      <c r="AX97" s="1030"/>
      <c r="AY97" s="1030"/>
      <c r="AZ97" s="1030"/>
      <c r="BA97" s="1031"/>
      <c r="BB97" s="978"/>
      <c r="BC97" s="929"/>
      <c r="BD97" s="929"/>
      <c r="BE97" s="43"/>
    </row>
    <row r="98" spans="1:57" ht="12.7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72"/>
      <c r="K98" s="172"/>
      <c r="L98" s="865" t="s">
        <v>212</v>
      </c>
      <c r="M98" s="866"/>
      <c r="N98" s="866"/>
      <c r="O98" s="179"/>
      <c r="P98" s="180"/>
      <c r="Q98" s="110"/>
      <c r="R98" s="110"/>
      <c r="S98" s="110"/>
      <c r="T98" s="120"/>
      <c r="U98" s="113"/>
      <c r="V98" s="110"/>
      <c r="W98" s="110"/>
      <c r="X98" s="115"/>
      <c r="Y98" s="110"/>
      <c r="Z98" s="110"/>
      <c r="AA98" s="110"/>
      <c r="AB98" s="115"/>
      <c r="AC98" s="110"/>
      <c r="AD98" s="110"/>
      <c r="AE98" s="110"/>
      <c r="AF98" s="110"/>
      <c r="AG98" s="111"/>
      <c r="AH98" s="110"/>
      <c r="AI98" s="110"/>
      <c r="AJ98" s="113"/>
      <c r="AK98" s="113"/>
      <c r="AL98" s="116"/>
      <c r="AM98" s="117"/>
      <c r="AN98" s="117"/>
      <c r="AO98" s="180"/>
      <c r="AP98" s="187"/>
      <c r="AQ98" s="882" t="s">
        <v>212</v>
      </c>
      <c r="AR98" s="866"/>
      <c r="AS98" s="866"/>
      <c r="AT98" s="121"/>
      <c r="AU98" s="121"/>
      <c r="AV98" s="112"/>
      <c r="AW98" s="112"/>
      <c r="AX98" s="112"/>
      <c r="AY98" s="112"/>
      <c r="AZ98" s="112"/>
      <c r="BA98" s="112"/>
      <c r="BB98" s="112"/>
      <c r="BC98" s="112"/>
      <c r="BD98" s="112"/>
      <c r="BE98" s="6"/>
    </row>
    <row r="99" spans="1:57" ht="12.7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73"/>
      <c r="K99" s="172"/>
      <c r="L99" s="863" t="s">
        <v>141</v>
      </c>
      <c r="M99" s="863"/>
      <c r="N99" s="864"/>
      <c r="O99" s="175"/>
      <c r="P99" s="176"/>
      <c r="Q99" s="148"/>
      <c r="R99" s="148"/>
      <c r="S99" s="148"/>
      <c r="T99" s="113"/>
      <c r="U99" s="113"/>
      <c r="V99" s="110"/>
      <c r="W99" s="110"/>
      <c r="X99" s="115"/>
      <c r="Y99" s="110"/>
      <c r="Z99" s="110"/>
      <c r="AA99" s="110"/>
      <c r="AB99" s="115"/>
      <c r="AC99" s="110"/>
      <c r="AD99" s="110"/>
      <c r="AE99" s="110"/>
      <c r="AF99" s="110"/>
      <c r="AG99" s="111"/>
      <c r="AH99" s="110"/>
      <c r="AI99" s="110"/>
      <c r="AJ99" s="113"/>
      <c r="AK99" s="113"/>
      <c r="AL99" s="110"/>
      <c r="AM99" s="110"/>
      <c r="AN99" s="110"/>
      <c r="AO99" s="176"/>
      <c r="AP99" s="189"/>
      <c r="AQ99" s="876" t="s">
        <v>142</v>
      </c>
      <c r="AR99" s="877"/>
      <c r="AS99" s="877"/>
      <c r="AT99" s="182"/>
      <c r="AU99" s="182"/>
      <c r="AV99" s="112"/>
      <c r="AW99" s="112"/>
      <c r="AX99" s="112"/>
      <c r="AY99" s="112"/>
      <c r="AZ99" s="112"/>
      <c r="BA99" s="112"/>
      <c r="BB99" s="112"/>
      <c r="BC99" s="112"/>
      <c r="BD99" s="112"/>
      <c r="BE99" s="6"/>
    </row>
    <row r="100" spans="1:57" ht="12.75" customHeight="1">
      <c r="A100" s="909" t="s">
        <v>248</v>
      </c>
      <c r="B100" s="910"/>
      <c r="C100" s="910"/>
      <c r="D100" s="911" t="str">
        <f>$AR$78</f>
        <v>Ｇ組２位</v>
      </c>
      <c r="E100" s="912"/>
      <c r="F100" s="912"/>
      <c r="G100" s="912"/>
      <c r="H100" s="912"/>
      <c r="I100" s="913"/>
      <c r="J100" s="174"/>
      <c r="K100" s="174"/>
      <c r="L100" s="174"/>
      <c r="M100" s="145"/>
      <c r="N100" s="138"/>
      <c r="O100" s="177"/>
      <c r="P100" s="178"/>
      <c r="Q100" s="113"/>
      <c r="R100" s="113"/>
      <c r="S100" s="110"/>
      <c r="T100" s="110"/>
      <c r="U100" s="110"/>
      <c r="V100" s="113"/>
      <c r="W100" s="113"/>
      <c r="X100" s="119"/>
      <c r="Y100" s="110"/>
      <c r="Z100" s="110"/>
      <c r="AA100" s="110"/>
      <c r="AB100" s="115"/>
      <c r="AC100" s="110"/>
      <c r="AD100" s="110"/>
      <c r="AE100" s="110"/>
      <c r="AF100" s="110"/>
      <c r="AG100" s="120"/>
      <c r="AH100" s="113"/>
      <c r="AI100" s="113"/>
      <c r="AJ100" s="110"/>
      <c r="AK100" s="110"/>
      <c r="AL100" s="110"/>
      <c r="AM100" s="113"/>
      <c r="AN100" s="113"/>
      <c r="AO100" s="178"/>
      <c r="AP100" s="185"/>
      <c r="AQ100" s="116"/>
      <c r="AR100" s="117"/>
      <c r="AS100" s="183"/>
      <c r="AT100" s="183"/>
      <c r="AU100" s="183"/>
      <c r="AV100" s="988" t="str">
        <f>$AR$77</f>
        <v>Ｇ組１位</v>
      </c>
      <c r="AW100" s="989"/>
      <c r="AX100" s="989"/>
      <c r="AY100" s="989"/>
      <c r="AZ100" s="989"/>
      <c r="BA100" s="990"/>
      <c r="BB100" s="977" t="s">
        <v>246</v>
      </c>
      <c r="BC100" s="929"/>
      <c r="BD100" s="929"/>
      <c r="BE100" s="43"/>
    </row>
    <row r="101" spans="1:57" ht="12.75" customHeight="1">
      <c r="A101" s="910"/>
      <c r="B101" s="910"/>
      <c r="C101" s="910"/>
      <c r="D101" s="914"/>
      <c r="E101" s="915"/>
      <c r="F101" s="915"/>
      <c r="G101" s="915"/>
      <c r="H101" s="915"/>
      <c r="I101" s="916"/>
      <c r="J101" s="110"/>
      <c r="K101" s="110"/>
      <c r="L101" s="110"/>
      <c r="M101" s="110"/>
      <c r="N101" s="110"/>
      <c r="O101" s="113"/>
      <c r="P101" s="113"/>
      <c r="Q101" s="110"/>
      <c r="R101" s="110"/>
      <c r="S101" s="110"/>
      <c r="T101" s="121"/>
      <c r="U101" s="181"/>
      <c r="V101" s="181"/>
      <c r="W101" s="113"/>
      <c r="X101" s="119"/>
      <c r="Y101" s="177"/>
      <c r="Z101" s="178"/>
      <c r="AA101" s="110"/>
      <c r="AB101" s="115"/>
      <c r="AC101" s="110"/>
      <c r="AD101" s="110"/>
      <c r="AE101" s="960"/>
      <c r="AF101" s="961"/>
      <c r="AG101" s="120"/>
      <c r="AH101" s="113"/>
      <c r="AI101" s="113"/>
      <c r="AJ101" s="113"/>
      <c r="AK101" s="113"/>
      <c r="AL101" s="110"/>
      <c r="AM101" s="113"/>
      <c r="AN101" s="113"/>
      <c r="AO101" s="113"/>
      <c r="AP101" s="113"/>
      <c r="AQ101" s="110"/>
      <c r="AR101" s="110"/>
      <c r="AS101" s="110"/>
      <c r="AT101" s="110"/>
      <c r="AU101" s="110"/>
      <c r="AV101" s="991"/>
      <c r="AW101" s="992"/>
      <c r="AX101" s="992"/>
      <c r="AY101" s="992"/>
      <c r="AZ101" s="992"/>
      <c r="BA101" s="993"/>
      <c r="BB101" s="978"/>
      <c r="BC101" s="929"/>
      <c r="BD101" s="929"/>
      <c r="BE101" s="43"/>
    </row>
    <row r="102" spans="1:57" ht="12.7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81"/>
      <c r="U102" s="181"/>
      <c r="V102" s="925" t="s">
        <v>83</v>
      </c>
      <c r="W102" s="925"/>
      <c r="X102" s="926"/>
      <c r="Y102" s="179"/>
      <c r="Z102" s="180"/>
      <c r="AA102" s="122"/>
      <c r="AB102" s="123"/>
      <c r="AC102" s="117"/>
      <c r="AD102" s="117"/>
      <c r="AE102" s="1021"/>
      <c r="AF102" s="1022"/>
      <c r="AG102" s="882" t="str">
        <f>$V$102</f>
        <v>20日</v>
      </c>
      <c r="AH102" s="866"/>
      <c r="AI102" s="866"/>
      <c r="AJ102" s="113"/>
      <c r="AK102" s="113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6"/>
    </row>
    <row r="103" spans="1:57" ht="12.7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73"/>
      <c r="U103" s="181"/>
      <c r="V103" s="863"/>
      <c r="W103" s="863"/>
      <c r="X103" s="864"/>
      <c r="Y103" s="175"/>
      <c r="Z103" s="176"/>
      <c r="AA103" s="920">
        <v>42013</v>
      </c>
      <c r="AB103" s="921"/>
      <c r="AC103" s="921"/>
      <c r="AD103" s="921"/>
      <c r="AE103" s="958"/>
      <c r="AF103" s="959"/>
      <c r="AG103" s="927"/>
      <c r="AH103" s="877"/>
      <c r="AI103" s="877"/>
      <c r="AJ103" s="113"/>
      <c r="AK103" s="113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6"/>
    </row>
    <row r="104" spans="1:57" ht="12.75" customHeight="1">
      <c r="A104" s="909" t="s">
        <v>254</v>
      </c>
      <c r="B104" s="910"/>
      <c r="C104" s="910"/>
      <c r="D104" s="911" t="str">
        <f>$I$78</f>
        <v>Ｂ組２位</v>
      </c>
      <c r="E104" s="912"/>
      <c r="F104" s="912"/>
      <c r="G104" s="912"/>
      <c r="H104" s="912"/>
      <c r="I104" s="913"/>
      <c r="J104" s="110"/>
      <c r="K104" s="110"/>
      <c r="L104" s="110"/>
      <c r="M104" s="110"/>
      <c r="N104" s="110"/>
      <c r="O104" s="113"/>
      <c r="P104" s="113"/>
      <c r="Q104" s="110"/>
      <c r="R104" s="110"/>
      <c r="S104" s="110"/>
      <c r="T104" s="181"/>
      <c r="U104" s="181"/>
      <c r="V104" s="181"/>
      <c r="W104" s="129"/>
      <c r="X104" s="115"/>
      <c r="Y104" s="177"/>
      <c r="Z104" s="178"/>
      <c r="AA104" s="919"/>
      <c r="AB104" s="919"/>
      <c r="AC104" s="919"/>
      <c r="AD104" s="919"/>
      <c r="AE104" s="960"/>
      <c r="AF104" s="961"/>
      <c r="AG104" s="120"/>
      <c r="AH104" s="113"/>
      <c r="AI104" s="113"/>
      <c r="AJ104" s="113"/>
      <c r="AK104" s="113"/>
      <c r="AL104" s="110"/>
      <c r="AM104" s="110"/>
      <c r="AN104" s="110"/>
      <c r="AO104" s="113"/>
      <c r="AP104" s="113"/>
      <c r="AQ104" s="110"/>
      <c r="AR104" s="110"/>
      <c r="AS104" s="110"/>
      <c r="AT104" s="110"/>
      <c r="AU104" s="110"/>
      <c r="AV104" s="988" t="str">
        <f>$I$77</f>
        <v>Ｂ組１位</v>
      </c>
      <c r="AW104" s="989"/>
      <c r="AX104" s="989"/>
      <c r="AY104" s="989"/>
      <c r="AZ104" s="989"/>
      <c r="BA104" s="990"/>
      <c r="BB104" s="977" t="s">
        <v>250</v>
      </c>
      <c r="BC104" s="929"/>
      <c r="BD104" s="929"/>
      <c r="BE104" s="43"/>
    </row>
    <row r="105" spans="1:57" ht="12.75" customHeight="1">
      <c r="A105" s="910"/>
      <c r="B105" s="910"/>
      <c r="C105" s="910"/>
      <c r="D105" s="914"/>
      <c r="E105" s="915"/>
      <c r="F105" s="915"/>
      <c r="G105" s="915"/>
      <c r="H105" s="915"/>
      <c r="I105" s="916"/>
      <c r="J105" s="170"/>
      <c r="K105" s="171"/>
      <c r="L105" s="171"/>
      <c r="M105" s="108"/>
      <c r="N105" s="109"/>
      <c r="O105" s="177"/>
      <c r="P105" s="178"/>
      <c r="Q105" s="110"/>
      <c r="R105" s="110"/>
      <c r="S105" s="110"/>
      <c r="T105" s="129"/>
      <c r="U105" s="129"/>
      <c r="V105" s="129"/>
      <c r="W105" s="129"/>
      <c r="X105" s="115"/>
      <c r="Y105" s="110"/>
      <c r="Z105" s="121"/>
      <c r="AA105" s="173"/>
      <c r="AB105" s="173"/>
      <c r="AC105" s="173"/>
      <c r="AD105" s="173"/>
      <c r="AE105" s="110"/>
      <c r="AF105" s="110"/>
      <c r="AG105" s="120"/>
      <c r="AH105" s="113"/>
      <c r="AI105" s="113"/>
      <c r="AJ105" s="113"/>
      <c r="AK105" s="113"/>
      <c r="AL105" s="110"/>
      <c r="AM105" s="110"/>
      <c r="AN105" s="110"/>
      <c r="AO105" s="178"/>
      <c r="AP105" s="185"/>
      <c r="AQ105" s="146"/>
      <c r="AR105" s="147"/>
      <c r="AS105" s="170"/>
      <c r="AT105" s="170"/>
      <c r="AU105" s="170"/>
      <c r="AV105" s="991"/>
      <c r="AW105" s="992"/>
      <c r="AX105" s="992"/>
      <c r="AY105" s="992"/>
      <c r="AZ105" s="992"/>
      <c r="BA105" s="993"/>
      <c r="BB105" s="978"/>
      <c r="BC105" s="929"/>
      <c r="BD105" s="929"/>
      <c r="BE105" s="43"/>
    </row>
    <row r="106" spans="1:57" ht="12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72"/>
      <c r="K106" s="172"/>
      <c r="L106" s="865" t="s">
        <v>212</v>
      </c>
      <c r="M106" s="866"/>
      <c r="N106" s="866"/>
      <c r="O106" s="179"/>
      <c r="P106" s="180"/>
      <c r="Q106" s="110"/>
      <c r="R106" s="110"/>
      <c r="S106" s="110"/>
      <c r="T106" s="12"/>
      <c r="U106" s="12"/>
      <c r="V106" s="12"/>
      <c r="W106" s="12"/>
      <c r="X106" s="115"/>
      <c r="Y106" s="110"/>
      <c r="Z106" s="121"/>
      <c r="AA106" s="173"/>
      <c r="AB106" s="173"/>
      <c r="AC106" s="173"/>
      <c r="AD106" s="173"/>
      <c r="AE106" s="12"/>
      <c r="AF106" s="110"/>
      <c r="AG106" s="111"/>
      <c r="AH106" s="110"/>
      <c r="AI106" s="110"/>
      <c r="AJ106" s="113"/>
      <c r="AK106" s="113"/>
      <c r="AL106" s="110"/>
      <c r="AM106" s="110"/>
      <c r="AN106" s="110"/>
      <c r="AO106" s="180"/>
      <c r="AP106" s="187"/>
      <c r="AQ106" s="882" t="s">
        <v>212</v>
      </c>
      <c r="AR106" s="866"/>
      <c r="AS106" s="866"/>
      <c r="AT106" s="121"/>
      <c r="AU106" s="121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6"/>
    </row>
    <row r="107" spans="1:57" ht="12.75" customHeight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73"/>
      <c r="K107" s="172"/>
      <c r="L107" s="863" t="s">
        <v>141</v>
      </c>
      <c r="M107" s="863"/>
      <c r="N107" s="864"/>
      <c r="O107" s="175"/>
      <c r="P107" s="176"/>
      <c r="Q107" s="148"/>
      <c r="R107" s="148"/>
      <c r="S107" s="149"/>
      <c r="T107" s="113"/>
      <c r="U107" s="113"/>
      <c r="V107" s="110"/>
      <c r="W107" s="110"/>
      <c r="X107" s="115"/>
      <c r="Y107" s="110"/>
      <c r="Z107" s="12"/>
      <c r="AA107" s="114"/>
      <c r="AB107" s="114"/>
      <c r="AC107" s="114"/>
      <c r="AD107" s="114"/>
      <c r="AE107" s="12"/>
      <c r="AF107" s="110"/>
      <c r="AG107" s="111"/>
      <c r="AH107" s="110"/>
      <c r="AI107" s="110"/>
      <c r="AJ107" s="113"/>
      <c r="AK107" s="113"/>
      <c r="AL107" s="151"/>
      <c r="AM107" s="188"/>
      <c r="AN107" s="188"/>
      <c r="AO107" s="176"/>
      <c r="AP107" s="189"/>
      <c r="AQ107" s="876" t="s">
        <v>142</v>
      </c>
      <c r="AR107" s="877"/>
      <c r="AS107" s="877"/>
      <c r="AT107" s="182"/>
      <c r="AU107" s="18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6"/>
    </row>
    <row r="108" spans="1:57" ht="12.75" customHeight="1">
      <c r="A108" s="909" t="s">
        <v>255</v>
      </c>
      <c r="B108" s="910"/>
      <c r="C108" s="910"/>
      <c r="D108" s="911" t="str">
        <f>$AK$77</f>
        <v>Ｆ組１位</v>
      </c>
      <c r="E108" s="912"/>
      <c r="F108" s="912"/>
      <c r="G108" s="912"/>
      <c r="H108" s="912"/>
      <c r="I108" s="913"/>
      <c r="J108" s="174"/>
      <c r="K108" s="174"/>
      <c r="L108" s="174"/>
      <c r="M108" s="145"/>
      <c r="N108" s="138"/>
      <c r="O108" s="177"/>
      <c r="P108" s="178"/>
      <c r="Q108" s="113"/>
      <c r="R108" s="113"/>
      <c r="S108" s="115"/>
      <c r="T108" s="110"/>
      <c r="U108" s="110"/>
      <c r="V108" s="110"/>
      <c r="W108" s="110"/>
      <c r="X108" s="115"/>
      <c r="Y108" s="110"/>
      <c r="Z108" s="12"/>
      <c r="AA108" s="114"/>
      <c r="AB108" s="114"/>
      <c r="AC108" s="114"/>
      <c r="AD108" s="114"/>
      <c r="AE108" s="12"/>
      <c r="AF108" s="110"/>
      <c r="AG108" s="111"/>
      <c r="AH108" s="110"/>
      <c r="AI108" s="110"/>
      <c r="AJ108" s="110"/>
      <c r="AK108" s="110"/>
      <c r="AL108" s="111"/>
      <c r="AM108" s="184"/>
      <c r="AN108" s="184"/>
      <c r="AO108" s="178"/>
      <c r="AP108" s="185"/>
      <c r="AQ108" s="116"/>
      <c r="AR108" s="117"/>
      <c r="AS108" s="183"/>
      <c r="AT108" s="183"/>
      <c r="AU108" s="183"/>
      <c r="AV108" s="988" t="str">
        <f>$AK$78</f>
        <v>Ｆ組２位</v>
      </c>
      <c r="AW108" s="989"/>
      <c r="AX108" s="989"/>
      <c r="AY108" s="989"/>
      <c r="AZ108" s="989"/>
      <c r="BA108" s="990"/>
      <c r="BB108" s="977" t="s">
        <v>251</v>
      </c>
      <c r="BC108" s="929"/>
      <c r="BD108" s="929"/>
      <c r="BE108" s="43"/>
    </row>
    <row r="109" spans="1:57" ht="12.75" customHeight="1">
      <c r="A109" s="910"/>
      <c r="B109" s="910"/>
      <c r="C109" s="910"/>
      <c r="D109" s="914"/>
      <c r="E109" s="915"/>
      <c r="F109" s="915"/>
      <c r="G109" s="915"/>
      <c r="H109" s="915"/>
      <c r="I109" s="916"/>
      <c r="J109" s="110"/>
      <c r="K109" s="110"/>
      <c r="L109" s="110"/>
      <c r="M109" s="110"/>
      <c r="N109" s="110"/>
      <c r="O109" s="121"/>
      <c r="P109" s="121"/>
      <c r="Q109" s="121"/>
      <c r="R109" s="113"/>
      <c r="S109" s="115"/>
      <c r="T109" s="177"/>
      <c r="U109" s="178"/>
      <c r="V109" s="110"/>
      <c r="W109" s="110"/>
      <c r="X109" s="115"/>
      <c r="Y109" s="110"/>
      <c r="Z109" s="110"/>
      <c r="AA109" s="124"/>
      <c r="AB109" s="114"/>
      <c r="AC109" s="114"/>
      <c r="AD109" s="125"/>
      <c r="AE109" s="110"/>
      <c r="AF109" s="110"/>
      <c r="AG109" s="111"/>
      <c r="AH109" s="110"/>
      <c r="AI109" s="110"/>
      <c r="AJ109" s="178"/>
      <c r="AK109" s="185"/>
      <c r="AL109" s="111"/>
      <c r="AM109" s="12"/>
      <c r="AN109" s="121"/>
      <c r="AO109" s="121"/>
      <c r="AP109" s="121"/>
      <c r="AQ109" s="110"/>
      <c r="AR109" s="110"/>
      <c r="AS109" s="110"/>
      <c r="AT109" s="110"/>
      <c r="AU109" s="110"/>
      <c r="AV109" s="991"/>
      <c r="AW109" s="992"/>
      <c r="AX109" s="992"/>
      <c r="AY109" s="992"/>
      <c r="AZ109" s="992"/>
      <c r="BA109" s="993"/>
      <c r="BB109" s="978"/>
      <c r="BC109" s="929"/>
      <c r="BD109" s="929"/>
      <c r="BE109" s="43"/>
    </row>
    <row r="110" spans="1:57" ht="12.7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0"/>
      <c r="K110" s="110"/>
      <c r="L110" s="110"/>
      <c r="M110" s="110"/>
      <c r="N110" s="110"/>
      <c r="O110" s="121"/>
      <c r="P110" s="121"/>
      <c r="Q110" s="925" t="s">
        <v>213</v>
      </c>
      <c r="R110" s="925"/>
      <c r="S110" s="926"/>
      <c r="T110" s="179"/>
      <c r="U110" s="180"/>
      <c r="V110" s="110"/>
      <c r="W110" s="113"/>
      <c r="X110" s="119"/>
      <c r="Y110" s="113"/>
      <c r="Z110" s="110"/>
      <c r="AA110" s="124"/>
      <c r="AB110" s="114"/>
      <c r="AC110" s="126"/>
      <c r="AD110" s="125"/>
      <c r="AE110" s="110"/>
      <c r="AF110" s="113"/>
      <c r="AG110" s="152"/>
      <c r="AH110" s="122"/>
      <c r="AI110" s="117"/>
      <c r="AJ110" s="180"/>
      <c r="AK110" s="187"/>
      <c r="AL110" s="925" t="s">
        <v>213</v>
      </c>
      <c r="AM110" s="925"/>
      <c r="AN110" s="925"/>
      <c r="AO110" s="121"/>
      <c r="AP110" s="121"/>
      <c r="AQ110" s="110"/>
      <c r="AR110" s="110"/>
      <c r="AS110" s="110"/>
      <c r="AT110" s="110"/>
      <c r="AU110" s="110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6"/>
    </row>
    <row r="111" spans="1:57" ht="12.75" customHeight="1">
      <c r="A111" s="112"/>
      <c r="B111" s="112"/>
      <c r="C111" s="112"/>
      <c r="D111" s="112"/>
      <c r="E111" s="112"/>
      <c r="F111" s="112"/>
      <c r="G111" s="112"/>
      <c r="H111" s="112"/>
      <c r="I111" s="112"/>
      <c r="J111" s="110"/>
      <c r="K111" s="110"/>
      <c r="L111" s="110"/>
      <c r="M111" s="110"/>
      <c r="N111" s="110"/>
      <c r="O111" s="173"/>
      <c r="P111" s="173"/>
      <c r="Q111" s="863"/>
      <c r="R111" s="863"/>
      <c r="S111" s="864"/>
      <c r="T111" s="175"/>
      <c r="U111" s="176"/>
      <c r="V111" s="148"/>
      <c r="W111" s="147"/>
      <c r="X111" s="147"/>
      <c r="Y111" s="113"/>
      <c r="Z111" s="110"/>
      <c r="AA111" s="124"/>
      <c r="AB111" s="124"/>
      <c r="AC111" s="127"/>
      <c r="AD111" s="125"/>
      <c r="AE111" s="110"/>
      <c r="AF111" s="113"/>
      <c r="AG111" s="113"/>
      <c r="AH111" s="113"/>
      <c r="AI111" s="110"/>
      <c r="AJ111" s="176"/>
      <c r="AK111" s="189"/>
      <c r="AL111" s="927"/>
      <c r="AM111" s="877"/>
      <c r="AN111" s="877"/>
      <c r="AO111" s="182"/>
      <c r="AP111" s="182"/>
      <c r="AQ111" s="110"/>
      <c r="AR111" s="110"/>
      <c r="AS111" s="110"/>
      <c r="AT111" s="110"/>
      <c r="AU111" s="110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6"/>
    </row>
    <row r="112" spans="1:57" ht="12.75" customHeight="1">
      <c r="A112" s="909" t="s">
        <v>257</v>
      </c>
      <c r="B112" s="910"/>
      <c r="C112" s="910"/>
      <c r="D112" s="911" t="str">
        <f>$W$77</f>
        <v>Ｄ組１位</v>
      </c>
      <c r="E112" s="912"/>
      <c r="F112" s="912"/>
      <c r="G112" s="912"/>
      <c r="H112" s="912"/>
      <c r="I112" s="913"/>
      <c r="J112" s="110"/>
      <c r="K112" s="110"/>
      <c r="L112" s="110"/>
      <c r="M112" s="110"/>
      <c r="N112" s="110"/>
      <c r="O112" s="173"/>
      <c r="P112" s="173"/>
      <c r="Q112" s="173"/>
      <c r="R112" s="113"/>
      <c r="S112" s="110"/>
      <c r="T112" s="177"/>
      <c r="U112" s="178"/>
      <c r="V112" s="110"/>
      <c r="W112" s="113"/>
      <c r="X112" s="113"/>
      <c r="Y112" s="113"/>
      <c r="Z112" s="110"/>
      <c r="AA112" s="124"/>
      <c r="AB112" s="124"/>
      <c r="AC112" s="128"/>
      <c r="AD112" s="124"/>
      <c r="AE112" s="110"/>
      <c r="AF112" s="113"/>
      <c r="AG112" s="113"/>
      <c r="AH112" s="113"/>
      <c r="AI112" s="110"/>
      <c r="AJ112" s="178"/>
      <c r="AK112" s="185"/>
      <c r="AL112" s="111"/>
      <c r="AM112" s="113"/>
      <c r="AN112" s="182"/>
      <c r="AO112" s="182"/>
      <c r="AP112" s="182"/>
      <c r="AQ112" s="110"/>
      <c r="AR112" s="110"/>
      <c r="AS112" s="110"/>
      <c r="AT112" s="110"/>
      <c r="AU112" s="110"/>
      <c r="AV112" s="988" t="str">
        <f>$W$78</f>
        <v>Ｄ組２位</v>
      </c>
      <c r="AW112" s="989"/>
      <c r="AX112" s="989"/>
      <c r="AY112" s="989"/>
      <c r="AZ112" s="989"/>
      <c r="BA112" s="990"/>
      <c r="BB112" s="977" t="s">
        <v>252</v>
      </c>
      <c r="BC112" s="929"/>
      <c r="BD112" s="929"/>
      <c r="BE112" s="43"/>
    </row>
    <row r="113" spans="1:57" ht="12.75" customHeight="1">
      <c r="A113" s="910"/>
      <c r="B113" s="910"/>
      <c r="C113" s="910"/>
      <c r="D113" s="914"/>
      <c r="E113" s="915"/>
      <c r="F113" s="915"/>
      <c r="G113" s="915"/>
      <c r="H113" s="915"/>
      <c r="I113" s="916"/>
      <c r="J113" s="170"/>
      <c r="K113" s="171"/>
      <c r="L113" s="171"/>
      <c r="M113" s="108"/>
      <c r="N113" s="109"/>
      <c r="O113" s="177"/>
      <c r="P113" s="178"/>
      <c r="Q113" s="110"/>
      <c r="R113" s="110"/>
      <c r="S113" s="110"/>
      <c r="T113" s="111"/>
      <c r="U113" s="110"/>
      <c r="V113" s="110"/>
      <c r="W113" s="113"/>
      <c r="X113" s="113"/>
      <c r="Y113" s="113"/>
      <c r="Z113" s="113"/>
      <c r="AA113" s="965">
        <f>$AA$103</f>
        <v>42013</v>
      </c>
      <c r="AB113" s="921"/>
      <c r="AC113" s="921"/>
      <c r="AD113" s="966"/>
      <c r="AE113" s="113"/>
      <c r="AF113" s="113"/>
      <c r="AG113" s="113"/>
      <c r="AH113" s="113"/>
      <c r="AI113" s="110"/>
      <c r="AJ113" s="110"/>
      <c r="AK113" s="110"/>
      <c r="AL113" s="111"/>
      <c r="AM113" s="110"/>
      <c r="AN113" s="110"/>
      <c r="AO113" s="178"/>
      <c r="AP113" s="185"/>
      <c r="AQ113" s="146"/>
      <c r="AR113" s="147"/>
      <c r="AS113" s="170"/>
      <c r="AT113" s="170"/>
      <c r="AU113" s="170"/>
      <c r="AV113" s="991"/>
      <c r="AW113" s="992"/>
      <c r="AX113" s="992"/>
      <c r="AY113" s="992"/>
      <c r="AZ113" s="992"/>
      <c r="BA113" s="993"/>
      <c r="BB113" s="978"/>
      <c r="BC113" s="929"/>
      <c r="BD113" s="929"/>
      <c r="BE113" s="43"/>
    </row>
    <row r="114" spans="1:57" ht="12.7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72"/>
      <c r="K114" s="172"/>
      <c r="L114" s="865" t="s">
        <v>212</v>
      </c>
      <c r="M114" s="866"/>
      <c r="N114" s="866"/>
      <c r="O114" s="179"/>
      <c r="P114" s="180"/>
      <c r="Q114" s="110"/>
      <c r="R114" s="110"/>
      <c r="S114" s="110"/>
      <c r="T114" s="120"/>
      <c r="U114" s="113"/>
      <c r="V114" s="110"/>
      <c r="W114" s="113"/>
      <c r="X114" s="113"/>
      <c r="Y114" s="113"/>
      <c r="Z114" s="113"/>
      <c r="AA114" s="922"/>
      <c r="AB114" s="923"/>
      <c r="AC114" s="923"/>
      <c r="AD114" s="924"/>
      <c r="AE114" s="113"/>
      <c r="AF114" s="113"/>
      <c r="AG114" s="113"/>
      <c r="AH114" s="113"/>
      <c r="AI114" s="110"/>
      <c r="AJ114" s="113"/>
      <c r="AK114" s="113"/>
      <c r="AL114" s="116"/>
      <c r="AM114" s="117"/>
      <c r="AN114" s="117"/>
      <c r="AO114" s="180"/>
      <c r="AP114" s="187"/>
      <c r="AQ114" s="882" t="s">
        <v>212</v>
      </c>
      <c r="AR114" s="866"/>
      <c r="AS114" s="866"/>
      <c r="AT114" s="121"/>
      <c r="AU114" s="121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6"/>
    </row>
    <row r="115" spans="1:57" ht="12.75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73"/>
      <c r="K115" s="172"/>
      <c r="L115" s="863" t="s">
        <v>141</v>
      </c>
      <c r="M115" s="863"/>
      <c r="N115" s="864"/>
      <c r="O115" s="175"/>
      <c r="P115" s="176"/>
      <c r="Q115" s="148"/>
      <c r="R115" s="148"/>
      <c r="S115" s="148"/>
      <c r="T115" s="113"/>
      <c r="U115" s="113"/>
      <c r="V115" s="110"/>
      <c r="W115" s="113"/>
      <c r="X115" s="113"/>
      <c r="Y115" s="113"/>
      <c r="Z115" s="12"/>
      <c r="AA115" s="190"/>
      <c r="AB115" s="173"/>
      <c r="AC115" s="173"/>
      <c r="AD115" s="191"/>
      <c r="AE115" s="12"/>
      <c r="AF115" s="113"/>
      <c r="AG115" s="113"/>
      <c r="AH115" s="113"/>
      <c r="AI115" s="110"/>
      <c r="AJ115" s="113"/>
      <c r="AK115" s="113"/>
      <c r="AL115" s="110"/>
      <c r="AM115" s="188"/>
      <c r="AN115" s="188"/>
      <c r="AO115" s="176"/>
      <c r="AP115" s="189"/>
      <c r="AQ115" s="876" t="s">
        <v>142</v>
      </c>
      <c r="AR115" s="877"/>
      <c r="AS115" s="877"/>
      <c r="AT115" s="182"/>
      <c r="AU115" s="18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6"/>
    </row>
    <row r="116" spans="1:57" ht="12.75" customHeight="1">
      <c r="A116" s="909" t="s">
        <v>256</v>
      </c>
      <c r="B116" s="910"/>
      <c r="C116" s="910"/>
      <c r="D116" s="911" t="str">
        <f>$AY$78</f>
        <v>Ｈ組２位</v>
      </c>
      <c r="E116" s="912"/>
      <c r="F116" s="912"/>
      <c r="G116" s="912"/>
      <c r="H116" s="912"/>
      <c r="I116" s="913"/>
      <c r="J116" s="174"/>
      <c r="K116" s="174"/>
      <c r="L116" s="174"/>
      <c r="M116" s="145"/>
      <c r="N116" s="138"/>
      <c r="O116" s="177"/>
      <c r="P116" s="178"/>
      <c r="Q116" s="113"/>
      <c r="R116" s="113"/>
      <c r="S116" s="110"/>
      <c r="T116" s="110"/>
      <c r="U116" s="110"/>
      <c r="V116" s="113"/>
      <c r="W116" s="113"/>
      <c r="X116" s="113"/>
      <c r="Y116" s="113"/>
      <c r="Z116" s="113"/>
      <c r="AA116" s="190"/>
      <c r="AB116" s="173"/>
      <c r="AC116" s="173"/>
      <c r="AD116" s="191"/>
      <c r="AE116" s="113"/>
      <c r="AF116" s="113"/>
      <c r="AG116" s="113"/>
      <c r="AH116" s="113"/>
      <c r="AI116" s="113"/>
      <c r="AJ116" s="110"/>
      <c r="AK116" s="110"/>
      <c r="AL116" s="110"/>
      <c r="AM116" s="184"/>
      <c r="AN116" s="184"/>
      <c r="AO116" s="178"/>
      <c r="AP116" s="185"/>
      <c r="AQ116" s="116"/>
      <c r="AR116" s="117"/>
      <c r="AS116" s="183"/>
      <c r="AT116" s="183"/>
      <c r="AU116" s="183"/>
      <c r="AV116" s="988" t="str">
        <f>$AY$77</f>
        <v>Ｈ組１位</v>
      </c>
      <c r="AW116" s="989"/>
      <c r="AX116" s="989"/>
      <c r="AY116" s="989"/>
      <c r="AZ116" s="989"/>
      <c r="BA116" s="990"/>
      <c r="BB116" s="977" t="s">
        <v>253</v>
      </c>
      <c r="BC116" s="929"/>
      <c r="BD116" s="929"/>
      <c r="BE116" s="43"/>
    </row>
    <row r="117" spans="1:57" ht="12.75" customHeight="1">
      <c r="A117" s="910"/>
      <c r="B117" s="910"/>
      <c r="C117" s="910"/>
      <c r="D117" s="914"/>
      <c r="E117" s="915"/>
      <c r="F117" s="915"/>
      <c r="G117" s="915"/>
      <c r="H117" s="915"/>
      <c r="I117" s="916"/>
      <c r="J117" s="112"/>
      <c r="K117" s="112"/>
      <c r="L117" s="112"/>
      <c r="M117" s="112"/>
      <c r="N117" s="112"/>
      <c r="O117" s="113"/>
      <c r="P117" s="113"/>
      <c r="Q117" s="110"/>
      <c r="R117" s="110"/>
      <c r="S117" s="110"/>
      <c r="T117" s="110"/>
      <c r="U117" s="110"/>
      <c r="V117" s="113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3"/>
      <c r="AJ117" s="110"/>
      <c r="AK117" s="110"/>
      <c r="AL117" s="110"/>
      <c r="AM117" s="113"/>
      <c r="AN117" s="113"/>
      <c r="AO117" s="113"/>
      <c r="AP117" s="113"/>
      <c r="AQ117" s="112"/>
      <c r="AR117" s="112"/>
      <c r="AS117" s="112"/>
      <c r="AT117" s="112"/>
      <c r="AU117" s="112"/>
      <c r="AV117" s="991"/>
      <c r="AW117" s="992"/>
      <c r="AX117" s="992"/>
      <c r="AY117" s="992"/>
      <c r="AZ117" s="992"/>
      <c r="BA117" s="993"/>
      <c r="BB117" s="978"/>
      <c r="BC117" s="929"/>
      <c r="BD117" s="929"/>
      <c r="BE117" s="43"/>
    </row>
    <row r="118" spans="1:57" ht="12.7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3"/>
      <c r="M118" s="103"/>
      <c r="N118" s="103"/>
      <c r="O118" s="103"/>
      <c r="P118" s="103"/>
      <c r="Q118" s="103"/>
      <c r="R118" s="102"/>
      <c r="S118" s="103"/>
      <c r="T118" s="103"/>
      <c r="U118" s="103"/>
      <c r="V118" s="103"/>
      <c r="W118" s="103"/>
      <c r="X118" s="103"/>
      <c r="Y118" s="102"/>
      <c r="Z118" s="102"/>
      <c r="AA118" s="102"/>
      <c r="AB118" s="102"/>
      <c r="AC118" s="102"/>
      <c r="AD118" s="102"/>
      <c r="AE118" s="103"/>
      <c r="AF118" s="103"/>
      <c r="AG118" s="103"/>
      <c r="AH118" s="103"/>
      <c r="AI118" s="103"/>
      <c r="AJ118" s="103"/>
      <c r="AK118" s="103"/>
      <c r="AL118" s="103"/>
      <c r="AM118" s="102"/>
      <c r="AN118" s="102"/>
      <c r="AO118" s="102"/>
      <c r="AP118" s="103"/>
      <c r="AQ118" s="103"/>
      <c r="AR118" s="103"/>
      <c r="AS118" s="103"/>
      <c r="AT118" s="102"/>
      <c r="AU118" s="103"/>
      <c r="AV118" s="103"/>
      <c r="AW118" s="103"/>
      <c r="AX118" s="103"/>
      <c r="AY118" s="103"/>
      <c r="AZ118" s="103"/>
      <c r="BA118" s="102"/>
      <c r="BB118" s="102"/>
      <c r="BC118" s="102"/>
      <c r="BD118" s="102"/>
      <c r="BE118" s="6"/>
    </row>
    <row r="119" spans="1:57" ht="12.75" customHeight="1">
      <c r="A119" s="1032" t="s">
        <v>242</v>
      </c>
      <c r="B119" s="1032"/>
      <c r="C119" s="1032"/>
      <c r="D119" s="1032"/>
      <c r="E119" s="1032"/>
      <c r="F119" s="1032"/>
      <c r="G119" s="1032"/>
      <c r="H119" s="103"/>
      <c r="I119" s="129"/>
      <c r="J119" s="104"/>
      <c r="K119" s="15"/>
      <c r="L119" s="15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2"/>
      <c r="AD119" s="102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2"/>
      <c r="BD119" s="102"/>
      <c r="BE119" s="6"/>
    </row>
    <row r="120" spans="1:57" ht="15" customHeight="1" thickBot="1">
      <c r="A120" s="930">
        <f>J87</f>
        <v>42350</v>
      </c>
      <c r="B120" s="930"/>
      <c r="C120" s="930"/>
      <c r="D120" s="930"/>
      <c r="E120" s="930"/>
      <c r="F120" s="930"/>
      <c r="G120" s="930"/>
      <c r="H120" s="996" t="s">
        <v>260</v>
      </c>
      <c r="I120" s="996"/>
      <c r="J120" s="996"/>
      <c r="K120" s="996"/>
      <c r="L120" s="996"/>
      <c r="M120" s="996"/>
      <c r="N120" s="996"/>
      <c r="O120" s="996"/>
      <c r="P120" s="996"/>
      <c r="Q120" s="996"/>
      <c r="R120" s="996"/>
      <c r="S120" s="996"/>
      <c r="T120" s="996"/>
      <c r="U120" s="996"/>
      <c r="V120" s="996"/>
      <c r="W120" s="996"/>
      <c r="X120" s="996"/>
      <c r="Y120" s="996"/>
      <c r="Z120" s="996"/>
      <c r="AA120" s="996"/>
      <c r="AB120" s="996"/>
      <c r="AC120" s="996"/>
      <c r="AD120" s="996"/>
      <c r="AE120" s="996"/>
      <c r="AF120" s="996"/>
      <c r="AG120" s="996"/>
      <c r="AH120" s="996"/>
      <c r="AI120" s="996"/>
      <c r="AJ120" s="996"/>
      <c r="AK120" s="996"/>
      <c r="AL120" s="996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1"/>
      <c r="BE120" s="5"/>
    </row>
    <row r="121" spans="1:57" ht="20.25" customHeight="1" thickBot="1">
      <c r="A121" s="917" t="s">
        <v>168</v>
      </c>
      <c r="B121" s="918"/>
      <c r="C121" s="918"/>
      <c r="D121" s="918"/>
      <c r="E121" s="918"/>
      <c r="F121" s="918"/>
      <c r="G121" s="918"/>
      <c r="H121" s="962" t="s">
        <v>117</v>
      </c>
      <c r="I121" s="963"/>
      <c r="J121" s="963"/>
      <c r="K121" s="963"/>
      <c r="L121" s="963"/>
      <c r="M121" s="963"/>
      <c r="N121" s="963"/>
      <c r="O121" s="963"/>
      <c r="P121" s="963"/>
      <c r="Q121" s="963"/>
      <c r="R121" s="963"/>
      <c r="S121" s="963"/>
      <c r="T121" s="964"/>
      <c r="U121" s="962" t="s">
        <v>116</v>
      </c>
      <c r="V121" s="963"/>
      <c r="W121" s="963"/>
      <c r="X121" s="963"/>
      <c r="Y121" s="963"/>
      <c r="Z121" s="963"/>
      <c r="AA121" s="963"/>
      <c r="AB121" s="963"/>
      <c r="AC121" s="963"/>
      <c r="AD121" s="963"/>
      <c r="AE121" s="963"/>
      <c r="AF121" s="963"/>
      <c r="AG121" s="963"/>
      <c r="AH121" s="963"/>
      <c r="AI121" s="963"/>
      <c r="AJ121" s="963"/>
      <c r="AK121" s="963"/>
      <c r="AL121" s="963"/>
      <c r="AM121" s="963"/>
      <c r="AN121" s="963"/>
      <c r="AO121" s="963"/>
      <c r="AP121" s="963"/>
      <c r="AQ121" s="963"/>
      <c r="AR121" s="963"/>
      <c r="AS121" s="963"/>
      <c r="AT121" s="995"/>
      <c r="AU121" s="994" t="s">
        <v>165</v>
      </c>
      <c r="AV121" s="963"/>
      <c r="AW121" s="963"/>
      <c r="AX121" s="963"/>
      <c r="AY121" s="963"/>
      <c r="AZ121" s="963"/>
      <c r="BA121" s="963"/>
      <c r="BB121" s="963"/>
      <c r="BC121" s="995"/>
      <c r="BD121" s="131"/>
      <c r="BE121" s="5"/>
    </row>
    <row r="122" spans="1:57" ht="20.25" customHeight="1">
      <c r="A122" s="939" t="s">
        <v>164</v>
      </c>
      <c r="B122" s="940"/>
      <c r="C122" s="931" t="s">
        <v>275</v>
      </c>
      <c r="D122" s="931"/>
      <c r="E122" s="931"/>
      <c r="F122" s="931"/>
      <c r="G122" s="932"/>
      <c r="H122" s="941"/>
      <c r="I122" s="942"/>
      <c r="J122" s="942"/>
      <c r="K122" s="942"/>
      <c r="L122" s="942"/>
      <c r="M122" s="942"/>
      <c r="N122" s="942"/>
      <c r="O122" s="132" t="s">
        <v>103</v>
      </c>
      <c r="P122" s="957" t="s">
        <v>240</v>
      </c>
      <c r="Q122" s="957"/>
      <c r="R122" s="957"/>
      <c r="S122" s="957"/>
      <c r="T122" s="133" t="s">
        <v>104</v>
      </c>
      <c r="U122" s="943" t="str">
        <f>D104</f>
        <v>Ｂ組２位</v>
      </c>
      <c r="V122" s="944"/>
      <c r="W122" s="944"/>
      <c r="X122" s="944"/>
      <c r="Y122" s="944"/>
      <c r="Z122" s="944"/>
      <c r="AA122" s="944"/>
      <c r="AB122" s="132" t="s">
        <v>103</v>
      </c>
      <c r="AC122" s="944" t="s">
        <v>143</v>
      </c>
      <c r="AD122" s="944"/>
      <c r="AE122" s="944"/>
      <c r="AF122" s="944"/>
      <c r="AG122" s="133" t="s">
        <v>104</v>
      </c>
      <c r="AH122" s="943" t="str">
        <f>D108</f>
        <v>Ｆ組１位</v>
      </c>
      <c r="AI122" s="944"/>
      <c r="AJ122" s="944"/>
      <c r="AK122" s="944"/>
      <c r="AL122" s="944"/>
      <c r="AM122" s="944"/>
      <c r="AN122" s="944"/>
      <c r="AO122" s="132" t="s">
        <v>103</v>
      </c>
      <c r="AP122" s="944" t="s">
        <v>176</v>
      </c>
      <c r="AQ122" s="944"/>
      <c r="AR122" s="944"/>
      <c r="AS122" s="944"/>
      <c r="AT122" s="134" t="s">
        <v>104</v>
      </c>
      <c r="AU122" s="979" t="s">
        <v>283</v>
      </c>
      <c r="AV122" s="980"/>
      <c r="AW122" s="980"/>
      <c r="AX122" s="980"/>
      <c r="AY122" s="980"/>
      <c r="AZ122" s="980"/>
      <c r="BA122" s="980"/>
      <c r="BB122" s="980"/>
      <c r="BC122" s="981"/>
      <c r="BD122" s="131"/>
      <c r="BE122" s="5"/>
    </row>
    <row r="123" spans="1:57" ht="20.25" customHeight="1">
      <c r="A123" s="946" t="s">
        <v>167</v>
      </c>
      <c r="B123" s="947"/>
      <c r="C123" s="1040" t="s">
        <v>118</v>
      </c>
      <c r="D123" s="1040"/>
      <c r="E123" s="1040"/>
      <c r="F123" s="1040"/>
      <c r="G123" s="1041"/>
      <c r="H123" s="948"/>
      <c r="I123" s="949"/>
      <c r="J123" s="949"/>
      <c r="K123" s="949"/>
      <c r="L123" s="949"/>
      <c r="M123" s="949"/>
      <c r="N123" s="949"/>
      <c r="O123" s="162" t="s">
        <v>103</v>
      </c>
      <c r="P123" s="934" t="s">
        <v>182</v>
      </c>
      <c r="Q123" s="934"/>
      <c r="R123" s="934"/>
      <c r="S123" s="934"/>
      <c r="T123" s="163" t="s">
        <v>104</v>
      </c>
      <c r="U123" s="937" t="str">
        <f>D112</f>
        <v>Ｄ組１位</v>
      </c>
      <c r="V123" s="938"/>
      <c r="W123" s="938"/>
      <c r="X123" s="938"/>
      <c r="Y123" s="938"/>
      <c r="Z123" s="938"/>
      <c r="AA123" s="938"/>
      <c r="AB123" s="162" t="s">
        <v>103</v>
      </c>
      <c r="AC123" s="938" t="s">
        <v>144</v>
      </c>
      <c r="AD123" s="938"/>
      <c r="AE123" s="938"/>
      <c r="AF123" s="938"/>
      <c r="AG123" s="163" t="s">
        <v>104</v>
      </c>
      <c r="AH123" s="937" t="str">
        <f>D116</f>
        <v>Ｈ組２位</v>
      </c>
      <c r="AI123" s="938"/>
      <c r="AJ123" s="938"/>
      <c r="AK123" s="938"/>
      <c r="AL123" s="938"/>
      <c r="AM123" s="938"/>
      <c r="AN123" s="938"/>
      <c r="AO123" s="162" t="s">
        <v>103</v>
      </c>
      <c r="AP123" s="973" t="s">
        <v>177</v>
      </c>
      <c r="AQ123" s="973"/>
      <c r="AR123" s="973"/>
      <c r="AS123" s="973"/>
      <c r="AT123" s="164" t="s">
        <v>104</v>
      </c>
      <c r="AU123" s="982"/>
      <c r="AV123" s="983"/>
      <c r="AW123" s="983"/>
      <c r="AX123" s="983"/>
      <c r="AY123" s="983"/>
      <c r="AZ123" s="983"/>
      <c r="BA123" s="983"/>
      <c r="BB123" s="983"/>
      <c r="BC123" s="984"/>
      <c r="BD123" s="131"/>
      <c r="BE123" s="5"/>
    </row>
    <row r="124" spans="1:57" ht="20.25" customHeight="1">
      <c r="A124" s="1046" t="s">
        <v>277</v>
      </c>
      <c r="B124" s="1047"/>
      <c r="C124" s="1042" t="s">
        <v>155</v>
      </c>
      <c r="D124" s="1042"/>
      <c r="E124" s="1042"/>
      <c r="F124" s="1042"/>
      <c r="G124" s="1043"/>
      <c r="H124" s="948"/>
      <c r="I124" s="949"/>
      <c r="J124" s="949"/>
      <c r="K124" s="949"/>
      <c r="L124" s="949"/>
      <c r="M124" s="949"/>
      <c r="N124" s="949"/>
      <c r="O124" s="122" t="s">
        <v>103</v>
      </c>
      <c r="P124" s="956" t="s">
        <v>179</v>
      </c>
      <c r="Q124" s="956"/>
      <c r="R124" s="956"/>
      <c r="S124" s="956"/>
      <c r="T124" s="138" t="s">
        <v>104</v>
      </c>
      <c r="U124" s="937" t="str">
        <f>D88</f>
        <v>Ａ組１位</v>
      </c>
      <c r="V124" s="938"/>
      <c r="W124" s="938"/>
      <c r="X124" s="938"/>
      <c r="Y124" s="938"/>
      <c r="Z124" s="938"/>
      <c r="AA124" s="938"/>
      <c r="AB124" s="122" t="s">
        <v>103</v>
      </c>
      <c r="AC124" s="975" t="s">
        <v>131</v>
      </c>
      <c r="AD124" s="974"/>
      <c r="AE124" s="974"/>
      <c r="AF124" s="974"/>
      <c r="AG124" s="138" t="s">
        <v>104</v>
      </c>
      <c r="AH124" s="937" t="str">
        <f>D92</f>
        <v>Ｅ組２位</v>
      </c>
      <c r="AI124" s="938"/>
      <c r="AJ124" s="938"/>
      <c r="AK124" s="938"/>
      <c r="AL124" s="938"/>
      <c r="AM124" s="938"/>
      <c r="AN124" s="938"/>
      <c r="AO124" s="122" t="s">
        <v>103</v>
      </c>
      <c r="AP124" s="974" t="s">
        <v>178</v>
      </c>
      <c r="AQ124" s="974"/>
      <c r="AR124" s="974"/>
      <c r="AS124" s="974"/>
      <c r="AT124" s="161" t="s">
        <v>104</v>
      </c>
      <c r="AU124" s="982"/>
      <c r="AV124" s="983"/>
      <c r="AW124" s="983"/>
      <c r="AX124" s="983"/>
      <c r="AY124" s="983"/>
      <c r="AZ124" s="983"/>
      <c r="BA124" s="983"/>
      <c r="BB124" s="983"/>
      <c r="BC124" s="984"/>
      <c r="BD124" s="131"/>
      <c r="BE124" s="5"/>
    </row>
    <row r="125" spans="1:57" ht="20.25" customHeight="1" thickBot="1">
      <c r="A125" s="1038" t="s">
        <v>280</v>
      </c>
      <c r="B125" s="1039"/>
      <c r="C125" s="1044" t="s">
        <v>264</v>
      </c>
      <c r="D125" s="1044"/>
      <c r="E125" s="1044"/>
      <c r="F125" s="1044"/>
      <c r="G125" s="1045"/>
      <c r="H125" s="954"/>
      <c r="I125" s="955"/>
      <c r="J125" s="955"/>
      <c r="K125" s="955"/>
      <c r="L125" s="955"/>
      <c r="M125" s="955"/>
      <c r="N125" s="955"/>
      <c r="O125" s="135" t="s">
        <v>103</v>
      </c>
      <c r="P125" s="945" t="s">
        <v>191</v>
      </c>
      <c r="Q125" s="945"/>
      <c r="R125" s="945"/>
      <c r="S125" s="945"/>
      <c r="T125" s="136" t="s">
        <v>104</v>
      </c>
      <c r="U125" s="935" t="str">
        <f>D96</f>
        <v>Ｃ組１位</v>
      </c>
      <c r="V125" s="936"/>
      <c r="W125" s="936"/>
      <c r="X125" s="936"/>
      <c r="Y125" s="936"/>
      <c r="Z125" s="936"/>
      <c r="AA125" s="936"/>
      <c r="AB125" s="135" t="s">
        <v>103</v>
      </c>
      <c r="AC125" s="936" t="s">
        <v>132</v>
      </c>
      <c r="AD125" s="936"/>
      <c r="AE125" s="936"/>
      <c r="AF125" s="936"/>
      <c r="AG125" s="136" t="s">
        <v>104</v>
      </c>
      <c r="AH125" s="935" t="str">
        <f>D100</f>
        <v>Ｇ組２位</v>
      </c>
      <c r="AI125" s="936"/>
      <c r="AJ125" s="936"/>
      <c r="AK125" s="936"/>
      <c r="AL125" s="936"/>
      <c r="AM125" s="936"/>
      <c r="AN125" s="936"/>
      <c r="AO125" s="135" t="s">
        <v>103</v>
      </c>
      <c r="AP125" s="936" t="s">
        <v>133</v>
      </c>
      <c r="AQ125" s="936"/>
      <c r="AR125" s="936"/>
      <c r="AS125" s="936"/>
      <c r="AT125" s="137" t="s">
        <v>104</v>
      </c>
      <c r="AU125" s="985"/>
      <c r="AV125" s="986"/>
      <c r="AW125" s="986"/>
      <c r="AX125" s="986"/>
      <c r="AY125" s="986"/>
      <c r="AZ125" s="986"/>
      <c r="BA125" s="986"/>
      <c r="BB125" s="986"/>
      <c r="BC125" s="987"/>
      <c r="BD125" s="131"/>
      <c r="BE125" s="5"/>
    </row>
    <row r="126" spans="1:57" ht="20.25" customHeight="1">
      <c r="A126" s="939" t="s">
        <v>164</v>
      </c>
      <c r="B126" s="940"/>
      <c r="C126" s="931" t="s">
        <v>275</v>
      </c>
      <c r="D126" s="931"/>
      <c r="E126" s="931"/>
      <c r="F126" s="931"/>
      <c r="G126" s="932"/>
      <c r="H126" s="941"/>
      <c r="I126" s="942"/>
      <c r="J126" s="942"/>
      <c r="K126" s="942"/>
      <c r="L126" s="942"/>
      <c r="M126" s="942"/>
      <c r="N126" s="942"/>
      <c r="O126" s="132" t="s">
        <v>103</v>
      </c>
      <c r="P126" s="957" t="s">
        <v>181</v>
      </c>
      <c r="Q126" s="957"/>
      <c r="R126" s="957"/>
      <c r="S126" s="957"/>
      <c r="T126" s="133" t="s">
        <v>104</v>
      </c>
      <c r="U126" s="943" t="str">
        <f>AV104</f>
        <v>Ｂ組１位</v>
      </c>
      <c r="V126" s="944"/>
      <c r="W126" s="944"/>
      <c r="X126" s="944"/>
      <c r="Y126" s="944"/>
      <c r="Z126" s="944"/>
      <c r="AA126" s="944"/>
      <c r="AB126" s="132" t="s">
        <v>103</v>
      </c>
      <c r="AC126" s="951" t="s">
        <v>93</v>
      </c>
      <c r="AD126" s="944"/>
      <c r="AE126" s="944"/>
      <c r="AF126" s="944"/>
      <c r="AG126" s="133" t="s">
        <v>104</v>
      </c>
      <c r="AH126" s="943" t="str">
        <f>AV108</f>
        <v>Ｆ組２位</v>
      </c>
      <c r="AI126" s="944"/>
      <c r="AJ126" s="944"/>
      <c r="AK126" s="944"/>
      <c r="AL126" s="944"/>
      <c r="AM126" s="944"/>
      <c r="AN126" s="944"/>
      <c r="AO126" s="132" t="s">
        <v>103</v>
      </c>
      <c r="AP126" s="944" t="s">
        <v>224</v>
      </c>
      <c r="AQ126" s="944"/>
      <c r="AR126" s="944"/>
      <c r="AS126" s="944"/>
      <c r="AT126" s="134" t="s">
        <v>104</v>
      </c>
      <c r="AU126" s="979" t="s">
        <v>139</v>
      </c>
      <c r="AV126" s="1033"/>
      <c r="AW126" s="1033"/>
      <c r="AX126" s="1033"/>
      <c r="AY126" s="1033"/>
      <c r="AZ126" s="1033"/>
      <c r="BA126" s="1033"/>
      <c r="BB126" s="1033"/>
      <c r="BC126" s="1034"/>
      <c r="BD126" s="131"/>
      <c r="BE126" s="5"/>
    </row>
    <row r="127" spans="1:57" ht="20.25" customHeight="1">
      <c r="A127" s="946" t="s">
        <v>167</v>
      </c>
      <c r="B127" s="947"/>
      <c r="C127" s="1040" t="s">
        <v>118</v>
      </c>
      <c r="D127" s="1040"/>
      <c r="E127" s="1040"/>
      <c r="F127" s="1040"/>
      <c r="G127" s="1041"/>
      <c r="H127" s="948"/>
      <c r="I127" s="949"/>
      <c r="J127" s="949"/>
      <c r="K127" s="949"/>
      <c r="L127" s="949"/>
      <c r="M127" s="949"/>
      <c r="N127" s="949"/>
      <c r="O127" s="162" t="s">
        <v>103</v>
      </c>
      <c r="P127" s="934" t="s">
        <v>192</v>
      </c>
      <c r="Q127" s="934"/>
      <c r="R127" s="934"/>
      <c r="S127" s="934"/>
      <c r="T127" s="163" t="s">
        <v>104</v>
      </c>
      <c r="U127" s="937" t="str">
        <f>AV112</f>
        <v>Ｄ組２位</v>
      </c>
      <c r="V127" s="938"/>
      <c r="W127" s="938"/>
      <c r="X127" s="938"/>
      <c r="Y127" s="938"/>
      <c r="Z127" s="938"/>
      <c r="AA127" s="938"/>
      <c r="AB127" s="162" t="s">
        <v>103</v>
      </c>
      <c r="AC127" s="938" t="s">
        <v>222</v>
      </c>
      <c r="AD127" s="938"/>
      <c r="AE127" s="938"/>
      <c r="AF127" s="938"/>
      <c r="AG127" s="163" t="s">
        <v>104</v>
      </c>
      <c r="AH127" s="937" t="str">
        <f>AV116</f>
        <v>Ｈ組１位</v>
      </c>
      <c r="AI127" s="938"/>
      <c r="AJ127" s="938"/>
      <c r="AK127" s="938"/>
      <c r="AL127" s="938"/>
      <c r="AM127" s="938"/>
      <c r="AN127" s="938"/>
      <c r="AO127" s="162" t="s">
        <v>103</v>
      </c>
      <c r="AP127" s="938" t="s">
        <v>225</v>
      </c>
      <c r="AQ127" s="938"/>
      <c r="AR127" s="938"/>
      <c r="AS127" s="938"/>
      <c r="AT127" s="164" t="s">
        <v>104</v>
      </c>
      <c r="AU127" s="1035"/>
      <c r="AV127" s="1036"/>
      <c r="AW127" s="1036"/>
      <c r="AX127" s="1036"/>
      <c r="AY127" s="1036"/>
      <c r="AZ127" s="1036"/>
      <c r="BA127" s="1036"/>
      <c r="BB127" s="1036"/>
      <c r="BC127" s="1037"/>
      <c r="BD127" s="131"/>
      <c r="BE127" s="5"/>
    </row>
    <row r="128" spans="1:57" ht="20.25" customHeight="1">
      <c r="A128" s="1046" t="s">
        <v>277</v>
      </c>
      <c r="B128" s="1047"/>
      <c r="C128" s="1042" t="s">
        <v>155</v>
      </c>
      <c r="D128" s="1042"/>
      <c r="E128" s="1042"/>
      <c r="F128" s="1042"/>
      <c r="G128" s="1043"/>
      <c r="H128" s="948"/>
      <c r="I128" s="949"/>
      <c r="J128" s="949"/>
      <c r="K128" s="949"/>
      <c r="L128" s="949"/>
      <c r="M128" s="949"/>
      <c r="N128" s="949"/>
      <c r="O128" s="122" t="s">
        <v>103</v>
      </c>
      <c r="P128" s="956" t="s">
        <v>198</v>
      </c>
      <c r="Q128" s="956"/>
      <c r="R128" s="956"/>
      <c r="S128" s="956"/>
      <c r="T128" s="138" t="s">
        <v>104</v>
      </c>
      <c r="U128" s="937" t="str">
        <f>AV88</f>
        <v>Ａ組２位</v>
      </c>
      <c r="V128" s="938"/>
      <c r="W128" s="938"/>
      <c r="X128" s="938"/>
      <c r="Y128" s="938"/>
      <c r="Z128" s="938"/>
      <c r="AA128" s="938"/>
      <c r="AB128" s="122" t="s">
        <v>103</v>
      </c>
      <c r="AC128" s="976" t="s">
        <v>101</v>
      </c>
      <c r="AD128" s="974"/>
      <c r="AE128" s="974"/>
      <c r="AF128" s="974"/>
      <c r="AG128" s="138" t="s">
        <v>104</v>
      </c>
      <c r="AH128" s="937" t="str">
        <f>AV92</f>
        <v>Ｅ組１位</v>
      </c>
      <c r="AI128" s="938"/>
      <c r="AJ128" s="938"/>
      <c r="AK128" s="938"/>
      <c r="AL128" s="938"/>
      <c r="AM128" s="938"/>
      <c r="AN128" s="938"/>
      <c r="AO128" s="122" t="s">
        <v>103</v>
      </c>
      <c r="AP128" s="974" t="s">
        <v>226</v>
      </c>
      <c r="AQ128" s="974"/>
      <c r="AR128" s="974"/>
      <c r="AS128" s="974"/>
      <c r="AT128" s="161" t="s">
        <v>104</v>
      </c>
      <c r="AU128" s="982"/>
      <c r="AV128" s="983"/>
      <c r="AW128" s="983"/>
      <c r="AX128" s="983"/>
      <c r="AY128" s="983"/>
      <c r="AZ128" s="983"/>
      <c r="BA128" s="983"/>
      <c r="BB128" s="983"/>
      <c r="BC128" s="984"/>
      <c r="BD128" s="131"/>
      <c r="BE128" s="5"/>
    </row>
    <row r="129" spans="1:57" ht="20.25" customHeight="1" thickBot="1">
      <c r="A129" s="1038" t="s">
        <v>280</v>
      </c>
      <c r="B129" s="1039"/>
      <c r="C129" s="1044" t="s">
        <v>264</v>
      </c>
      <c r="D129" s="1044"/>
      <c r="E129" s="1044"/>
      <c r="F129" s="1044"/>
      <c r="G129" s="1045"/>
      <c r="H129" s="954"/>
      <c r="I129" s="955"/>
      <c r="J129" s="955"/>
      <c r="K129" s="955"/>
      <c r="L129" s="955"/>
      <c r="M129" s="955"/>
      <c r="N129" s="955"/>
      <c r="O129" s="135" t="s">
        <v>103</v>
      </c>
      <c r="P129" s="945" t="s">
        <v>180</v>
      </c>
      <c r="Q129" s="945"/>
      <c r="R129" s="945"/>
      <c r="S129" s="945"/>
      <c r="T129" s="136" t="s">
        <v>104</v>
      </c>
      <c r="U129" s="935" t="str">
        <f>AV96</f>
        <v>Ｃ組２位</v>
      </c>
      <c r="V129" s="936"/>
      <c r="W129" s="936"/>
      <c r="X129" s="936"/>
      <c r="Y129" s="936"/>
      <c r="Z129" s="936"/>
      <c r="AA129" s="936"/>
      <c r="AB129" s="135" t="s">
        <v>103</v>
      </c>
      <c r="AC129" s="936" t="s">
        <v>223</v>
      </c>
      <c r="AD129" s="936"/>
      <c r="AE129" s="936"/>
      <c r="AF129" s="936"/>
      <c r="AG129" s="136" t="s">
        <v>104</v>
      </c>
      <c r="AH129" s="935" t="str">
        <f>AV100</f>
        <v>Ｇ組１位</v>
      </c>
      <c r="AI129" s="936"/>
      <c r="AJ129" s="936"/>
      <c r="AK129" s="936"/>
      <c r="AL129" s="936"/>
      <c r="AM129" s="936"/>
      <c r="AN129" s="936"/>
      <c r="AO129" s="135" t="s">
        <v>103</v>
      </c>
      <c r="AP129" s="936" t="s">
        <v>227</v>
      </c>
      <c r="AQ129" s="936"/>
      <c r="AR129" s="936"/>
      <c r="AS129" s="936"/>
      <c r="AT129" s="137" t="s">
        <v>104</v>
      </c>
      <c r="AU129" s="985"/>
      <c r="AV129" s="986"/>
      <c r="AW129" s="986"/>
      <c r="AX129" s="986"/>
      <c r="AY129" s="986"/>
      <c r="AZ129" s="986"/>
      <c r="BA129" s="986"/>
      <c r="BB129" s="986"/>
      <c r="BC129" s="987"/>
      <c r="BD129" s="131"/>
      <c r="BE129" s="5"/>
    </row>
    <row r="130" spans="1:57" ht="20.25" customHeight="1" thickBot="1">
      <c r="A130" s="930">
        <f>O87</f>
        <v>42357</v>
      </c>
      <c r="B130" s="930"/>
      <c r="C130" s="930"/>
      <c r="D130" s="930"/>
      <c r="E130" s="930"/>
      <c r="F130" s="930"/>
      <c r="G130" s="930"/>
      <c r="H130" s="159"/>
      <c r="I130" s="159"/>
      <c r="J130" s="160"/>
      <c r="K130" s="160"/>
      <c r="L130" s="160"/>
      <c r="M130" s="160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31"/>
      <c r="BE130" s="5"/>
    </row>
    <row r="131" spans="1:57" ht="20.25" customHeight="1">
      <c r="A131" s="939" t="s">
        <v>239</v>
      </c>
      <c r="B131" s="940"/>
      <c r="C131" s="931" t="s">
        <v>282</v>
      </c>
      <c r="D131" s="931"/>
      <c r="E131" s="931"/>
      <c r="F131" s="931"/>
      <c r="G131" s="932"/>
      <c r="H131" s="950"/>
      <c r="I131" s="951"/>
      <c r="J131" s="951"/>
      <c r="K131" s="951"/>
      <c r="L131" s="951"/>
      <c r="M131" s="951"/>
      <c r="N131" s="951"/>
      <c r="O131" s="132" t="s">
        <v>103</v>
      </c>
      <c r="P131" s="594" t="s">
        <v>78</v>
      </c>
      <c r="Q131" s="594"/>
      <c r="R131" s="594"/>
      <c r="S131" s="594"/>
      <c r="T131" s="133" t="s">
        <v>104</v>
      </c>
      <c r="U131" s="950"/>
      <c r="V131" s="951"/>
      <c r="W131" s="951"/>
      <c r="X131" s="951"/>
      <c r="Y131" s="951"/>
      <c r="Z131" s="951"/>
      <c r="AA131" s="951"/>
      <c r="AB131" s="132" t="s">
        <v>103</v>
      </c>
      <c r="AC131" s="594" t="s">
        <v>199</v>
      </c>
      <c r="AD131" s="594"/>
      <c r="AE131" s="594"/>
      <c r="AF131" s="594"/>
      <c r="AG131" s="133" t="s">
        <v>104</v>
      </c>
      <c r="AH131" s="950"/>
      <c r="AI131" s="951"/>
      <c r="AJ131" s="951"/>
      <c r="AK131" s="951"/>
      <c r="AL131" s="951"/>
      <c r="AM131" s="951"/>
      <c r="AN131" s="951"/>
      <c r="AO131" s="132" t="s">
        <v>103</v>
      </c>
      <c r="AP131" s="594" t="s">
        <v>200</v>
      </c>
      <c r="AQ131" s="594"/>
      <c r="AR131" s="594"/>
      <c r="AS131" s="594"/>
      <c r="AT131" s="134" t="s">
        <v>104</v>
      </c>
      <c r="AU131" s="1074" t="s">
        <v>282</v>
      </c>
      <c r="AV131" s="980"/>
      <c r="AW131" s="980"/>
      <c r="AX131" s="980"/>
      <c r="AY131" s="980"/>
      <c r="AZ131" s="980"/>
      <c r="BA131" s="980"/>
      <c r="BB131" s="980"/>
      <c r="BC131" s="981"/>
      <c r="BD131" s="131"/>
      <c r="BE131" s="5"/>
    </row>
    <row r="132" spans="1:57" ht="20.25" customHeight="1" thickBot="1">
      <c r="A132" s="1038" t="s">
        <v>167</v>
      </c>
      <c r="B132" s="1039"/>
      <c r="C132" s="1044" t="s">
        <v>282</v>
      </c>
      <c r="D132" s="1044"/>
      <c r="E132" s="1044"/>
      <c r="F132" s="1044"/>
      <c r="G132" s="1045"/>
      <c r="H132" s="952"/>
      <c r="I132" s="953"/>
      <c r="J132" s="953"/>
      <c r="K132" s="953"/>
      <c r="L132" s="953"/>
      <c r="M132" s="953"/>
      <c r="N132" s="953"/>
      <c r="O132" s="135" t="s">
        <v>103</v>
      </c>
      <c r="P132" s="598" t="s">
        <v>78</v>
      </c>
      <c r="Q132" s="598"/>
      <c r="R132" s="598"/>
      <c r="S132" s="598"/>
      <c r="T132" s="136" t="s">
        <v>104</v>
      </c>
      <c r="U132" s="935"/>
      <c r="V132" s="936"/>
      <c r="W132" s="936"/>
      <c r="X132" s="936"/>
      <c r="Y132" s="936"/>
      <c r="Z132" s="936"/>
      <c r="AA132" s="936"/>
      <c r="AB132" s="135" t="s">
        <v>103</v>
      </c>
      <c r="AC132" s="598" t="s">
        <v>201</v>
      </c>
      <c r="AD132" s="598"/>
      <c r="AE132" s="598"/>
      <c r="AF132" s="598"/>
      <c r="AG132" s="136" t="s">
        <v>104</v>
      </c>
      <c r="AH132" s="935"/>
      <c r="AI132" s="936"/>
      <c r="AJ132" s="936"/>
      <c r="AK132" s="936"/>
      <c r="AL132" s="936"/>
      <c r="AM132" s="936"/>
      <c r="AN132" s="936"/>
      <c r="AO132" s="135" t="s">
        <v>103</v>
      </c>
      <c r="AP132" s="598" t="s">
        <v>202</v>
      </c>
      <c r="AQ132" s="598"/>
      <c r="AR132" s="598"/>
      <c r="AS132" s="598"/>
      <c r="AT132" s="137" t="s">
        <v>104</v>
      </c>
      <c r="AU132" s="985"/>
      <c r="AV132" s="986"/>
      <c r="AW132" s="986"/>
      <c r="AX132" s="986"/>
      <c r="AY132" s="986"/>
      <c r="AZ132" s="986"/>
      <c r="BA132" s="986"/>
      <c r="BB132" s="986"/>
      <c r="BC132" s="987"/>
      <c r="BD132" s="131"/>
      <c r="BE132" s="5"/>
    </row>
    <row r="133" spans="1:57" ht="20.25" customHeight="1">
      <c r="A133" s="1046" t="s">
        <v>164</v>
      </c>
      <c r="B133" s="1047"/>
      <c r="C133" s="1042" t="s">
        <v>282</v>
      </c>
      <c r="D133" s="1042"/>
      <c r="E133" s="1042"/>
      <c r="F133" s="1042"/>
      <c r="G133" s="1043"/>
      <c r="H133" s="950"/>
      <c r="I133" s="951"/>
      <c r="J133" s="951"/>
      <c r="K133" s="951"/>
      <c r="L133" s="951"/>
      <c r="M133" s="951"/>
      <c r="N133" s="951"/>
      <c r="O133" s="122" t="s">
        <v>103</v>
      </c>
      <c r="P133" s="933" t="s">
        <v>78</v>
      </c>
      <c r="Q133" s="933"/>
      <c r="R133" s="933"/>
      <c r="S133" s="933"/>
      <c r="T133" s="138" t="s">
        <v>104</v>
      </c>
      <c r="U133" s="950"/>
      <c r="V133" s="951"/>
      <c r="W133" s="951"/>
      <c r="X133" s="951"/>
      <c r="Y133" s="951"/>
      <c r="Z133" s="951"/>
      <c r="AA133" s="951"/>
      <c r="AB133" s="122" t="s">
        <v>103</v>
      </c>
      <c r="AC133" s="933" t="s">
        <v>203</v>
      </c>
      <c r="AD133" s="933"/>
      <c r="AE133" s="933"/>
      <c r="AF133" s="933"/>
      <c r="AG133" s="138" t="s">
        <v>104</v>
      </c>
      <c r="AH133" s="950"/>
      <c r="AI133" s="951"/>
      <c r="AJ133" s="951"/>
      <c r="AK133" s="951"/>
      <c r="AL133" s="951"/>
      <c r="AM133" s="951"/>
      <c r="AN133" s="951"/>
      <c r="AO133" s="132" t="s">
        <v>103</v>
      </c>
      <c r="AP133" s="594" t="s">
        <v>204</v>
      </c>
      <c r="AQ133" s="594"/>
      <c r="AR133" s="594"/>
      <c r="AS133" s="594"/>
      <c r="AT133" s="134" t="s">
        <v>104</v>
      </c>
      <c r="AU133" s="1074" t="s">
        <v>282</v>
      </c>
      <c r="AV133" s="980"/>
      <c r="AW133" s="980"/>
      <c r="AX133" s="980"/>
      <c r="AY133" s="980"/>
      <c r="AZ133" s="980"/>
      <c r="BA133" s="980"/>
      <c r="BB133" s="980"/>
      <c r="BC133" s="981"/>
      <c r="BD133" s="131"/>
      <c r="BE133" s="5"/>
    </row>
    <row r="134" spans="1:57" ht="20.25" customHeight="1" thickBot="1">
      <c r="A134" s="1038" t="s">
        <v>167</v>
      </c>
      <c r="B134" s="1039"/>
      <c r="C134" s="1044" t="s">
        <v>282</v>
      </c>
      <c r="D134" s="1044"/>
      <c r="E134" s="1044"/>
      <c r="F134" s="1044"/>
      <c r="G134" s="1045"/>
      <c r="H134" s="952"/>
      <c r="I134" s="953"/>
      <c r="J134" s="953"/>
      <c r="K134" s="953"/>
      <c r="L134" s="953"/>
      <c r="M134" s="953"/>
      <c r="N134" s="953"/>
      <c r="O134" s="135" t="s">
        <v>103</v>
      </c>
      <c r="P134" s="598" t="s">
        <v>78</v>
      </c>
      <c r="Q134" s="598"/>
      <c r="R134" s="598"/>
      <c r="S134" s="598"/>
      <c r="T134" s="136" t="s">
        <v>104</v>
      </c>
      <c r="U134" s="952"/>
      <c r="V134" s="953"/>
      <c r="W134" s="953"/>
      <c r="X134" s="953"/>
      <c r="Y134" s="953"/>
      <c r="Z134" s="953"/>
      <c r="AA134" s="953"/>
      <c r="AB134" s="135" t="s">
        <v>103</v>
      </c>
      <c r="AC134" s="598" t="s">
        <v>205</v>
      </c>
      <c r="AD134" s="598"/>
      <c r="AE134" s="598"/>
      <c r="AF134" s="598"/>
      <c r="AG134" s="136" t="s">
        <v>104</v>
      </c>
      <c r="AH134" s="952"/>
      <c r="AI134" s="953"/>
      <c r="AJ134" s="953"/>
      <c r="AK134" s="953"/>
      <c r="AL134" s="953"/>
      <c r="AM134" s="953"/>
      <c r="AN134" s="953"/>
      <c r="AO134" s="135" t="s">
        <v>103</v>
      </c>
      <c r="AP134" s="598" t="s">
        <v>221</v>
      </c>
      <c r="AQ134" s="598"/>
      <c r="AR134" s="598"/>
      <c r="AS134" s="598"/>
      <c r="AT134" s="137" t="s">
        <v>104</v>
      </c>
      <c r="AU134" s="985"/>
      <c r="AV134" s="986"/>
      <c r="AW134" s="986"/>
      <c r="AX134" s="986"/>
      <c r="AY134" s="986"/>
      <c r="AZ134" s="986"/>
      <c r="BA134" s="986"/>
      <c r="BB134" s="986"/>
      <c r="BC134" s="987"/>
      <c r="BD134" s="131"/>
      <c r="BE134" s="5"/>
    </row>
    <row r="135" spans="1:57" ht="20.25" customHeight="1" thickBot="1">
      <c r="A135" s="930">
        <f>T87</f>
        <v>42358</v>
      </c>
      <c r="B135" s="930"/>
      <c r="C135" s="930"/>
      <c r="D135" s="930"/>
      <c r="E135" s="930"/>
      <c r="F135" s="930"/>
      <c r="G135" s="930"/>
      <c r="H135" s="139"/>
      <c r="I135" s="139"/>
      <c r="J135" s="140"/>
      <c r="K135" s="140"/>
      <c r="L135" s="140"/>
      <c r="M135" s="140"/>
      <c r="N135" s="130"/>
      <c r="O135" s="142"/>
      <c r="P135" s="142"/>
      <c r="Q135" s="142"/>
      <c r="R135" s="142"/>
      <c r="S135" s="129"/>
      <c r="T135" s="129"/>
      <c r="U135" s="143"/>
      <c r="V135" s="129"/>
      <c r="W135" s="129"/>
      <c r="X135" s="129"/>
      <c r="Y135" s="142"/>
      <c r="Z135" s="142"/>
      <c r="AA135" s="142"/>
      <c r="AB135" s="142"/>
      <c r="AC135" s="166"/>
      <c r="AD135" s="166"/>
      <c r="AE135" s="166"/>
      <c r="AF135" s="167"/>
      <c r="AG135" s="129"/>
      <c r="AH135" s="143"/>
      <c r="AI135" s="129"/>
      <c r="AJ135" s="129"/>
      <c r="AK135" s="129"/>
      <c r="AL135" s="142"/>
      <c r="AM135" s="142"/>
      <c r="AN135" s="142"/>
      <c r="AO135" s="142"/>
      <c r="AP135" s="166"/>
      <c r="AQ135" s="166"/>
      <c r="AR135" s="166"/>
      <c r="AS135" s="167"/>
      <c r="AT135" s="129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5"/>
    </row>
    <row r="136" spans="1:57" ht="20.25" customHeight="1">
      <c r="A136" s="939" t="s">
        <v>164</v>
      </c>
      <c r="B136" s="940"/>
      <c r="C136" s="931" t="s">
        <v>275</v>
      </c>
      <c r="D136" s="931"/>
      <c r="E136" s="931"/>
      <c r="F136" s="931"/>
      <c r="G136" s="932"/>
      <c r="H136" s="943"/>
      <c r="I136" s="944"/>
      <c r="J136" s="944"/>
      <c r="K136" s="944"/>
      <c r="L136" s="944"/>
      <c r="M136" s="944"/>
      <c r="N136" s="944"/>
      <c r="O136" s="132" t="s">
        <v>103</v>
      </c>
      <c r="P136" s="972" t="s">
        <v>78</v>
      </c>
      <c r="Q136" s="972"/>
      <c r="R136" s="972"/>
      <c r="S136" s="972"/>
      <c r="T136" s="133" t="s">
        <v>104</v>
      </c>
      <c r="U136" s="943"/>
      <c r="V136" s="944"/>
      <c r="W136" s="944"/>
      <c r="X136" s="944"/>
      <c r="Y136" s="944"/>
      <c r="Z136" s="944"/>
      <c r="AA136" s="944"/>
      <c r="AB136" s="132" t="s">
        <v>103</v>
      </c>
      <c r="AC136" s="594" t="s">
        <v>78</v>
      </c>
      <c r="AD136" s="594"/>
      <c r="AE136" s="594"/>
      <c r="AF136" s="594"/>
      <c r="AG136" s="133" t="s">
        <v>104</v>
      </c>
      <c r="AH136" s="950"/>
      <c r="AI136" s="951"/>
      <c r="AJ136" s="951"/>
      <c r="AK136" s="951"/>
      <c r="AL136" s="951"/>
      <c r="AM136" s="951"/>
      <c r="AN136" s="951"/>
      <c r="AO136" s="132" t="s">
        <v>103</v>
      </c>
      <c r="AP136" s="594" t="s">
        <v>78</v>
      </c>
      <c r="AQ136" s="594"/>
      <c r="AR136" s="594"/>
      <c r="AS136" s="594"/>
      <c r="AT136" s="144" t="s">
        <v>104</v>
      </c>
      <c r="AU136" s="1070" t="s">
        <v>282</v>
      </c>
      <c r="AV136" s="980"/>
      <c r="AW136" s="980"/>
      <c r="AX136" s="980"/>
      <c r="AY136" s="980"/>
      <c r="AZ136" s="980"/>
      <c r="BA136" s="980"/>
      <c r="BB136" s="980"/>
      <c r="BC136" s="981"/>
      <c r="BD136" s="131"/>
      <c r="BE136" s="5"/>
    </row>
    <row r="137" spans="1:57" ht="20.25" customHeight="1" thickBot="1">
      <c r="A137" s="1038" t="s">
        <v>167</v>
      </c>
      <c r="B137" s="1039"/>
      <c r="C137" s="1044" t="s">
        <v>118</v>
      </c>
      <c r="D137" s="1044"/>
      <c r="E137" s="1044"/>
      <c r="F137" s="1044"/>
      <c r="G137" s="1045"/>
      <c r="H137" s="935"/>
      <c r="I137" s="936"/>
      <c r="J137" s="936"/>
      <c r="K137" s="936"/>
      <c r="L137" s="936"/>
      <c r="M137" s="936"/>
      <c r="N137" s="936"/>
      <c r="O137" s="135" t="s">
        <v>103</v>
      </c>
      <c r="P137" s="971" t="s">
        <v>78</v>
      </c>
      <c r="Q137" s="971"/>
      <c r="R137" s="971"/>
      <c r="S137" s="971"/>
      <c r="T137" s="136" t="s">
        <v>104</v>
      </c>
      <c r="U137" s="952"/>
      <c r="V137" s="953"/>
      <c r="W137" s="953"/>
      <c r="X137" s="953"/>
      <c r="Y137" s="953"/>
      <c r="Z137" s="953"/>
      <c r="AA137" s="953"/>
      <c r="AB137" s="135" t="s">
        <v>103</v>
      </c>
      <c r="AC137" s="598" t="s">
        <v>78</v>
      </c>
      <c r="AD137" s="598"/>
      <c r="AE137" s="598"/>
      <c r="AF137" s="598"/>
      <c r="AG137" s="136" t="s">
        <v>104</v>
      </c>
      <c r="AH137" s="952"/>
      <c r="AI137" s="953"/>
      <c r="AJ137" s="953"/>
      <c r="AK137" s="953"/>
      <c r="AL137" s="953"/>
      <c r="AM137" s="953"/>
      <c r="AN137" s="953"/>
      <c r="AO137" s="135" t="s">
        <v>103</v>
      </c>
      <c r="AP137" s="598" t="s">
        <v>78</v>
      </c>
      <c r="AQ137" s="598"/>
      <c r="AR137" s="598"/>
      <c r="AS137" s="598"/>
      <c r="AT137" s="99" t="s">
        <v>104</v>
      </c>
      <c r="AU137" s="985"/>
      <c r="AV137" s="986"/>
      <c r="AW137" s="986"/>
      <c r="AX137" s="986"/>
      <c r="AY137" s="986"/>
      <c r="AZ137" s="986"/>
      <c r="BA137" s="986"/>
      <c r="BB137" s="986"/>
      <c r="BC137" s="987"/>
      <c r="BD137" s="131"/>
      <c r="BE137" s="5"/>
    </row>
    <row r="138" spans="1:57" ht="20.25" customHeight="1" thickBot="1">
      <c r="A138" s="930">
        <f>Y87</f>
        <v>42378</v>
      </c>
      <c r="B138" s="930"/>
      <c r="C138" s="930"/>
      <c r="D138" s="930"/>
      <c r="E138" s="930"/>
      <c r="F138" s="930"/>
      <c r="G138" s="930"/>
      <c r="H138" s="139"/>
      <c r="I138" s="139"/>
      <c r="J138" s="140"/>
      <c r="K138" s="140"/>
      <c r="L138" s="140"/>
      <c r="M138" s="140"/>
      <c r="N138" s="130"/>
      <c r="O138" s="142"/>
      <c r="P138" s="166"/>
      <c r="Q138" s="166"/>
      <c r="R138" s="166"/>
      <c r="S138" s="167"/>
      <c r="T138" s="129"/>
      <c r="U138" s="143"/>
      <c r="V138" s="129"/>
      <c r="W138" s="129"/>
      <c r="X138" s="129"/>
      <c r="Y138" s="142"/>
      <c r="Z138" s="142"/>
      <c r="AA138" s="142"/>
      <c r="AB138" s="142"/>
      <c r="AC138" s="166"/>
      <c r="AD138" s="166"/>
      <c r="AE138" s="166"/>
      <c r="AF138" s="167"/>
      <c r="AG138" s="129"/>
      <c r="AH138" s="143"/>
      <c r="AI138" s="129"/>
      <c r="AJ138" s="129"/>
      <c r="AK138" s="129"/>
      <c r="AL138" s="142"/>
      <c r="AM138" s="142"/>
      <c r="AN138" s="142"/>
      <c r="AO138" s="142"/>
      <c r="AP138" s="166"/>
      <c r="AQ138" s="166"/>
      <c r="AR138" s="166"/>
      <c r="AS138" s="167"/>
      <c r="AT138" s="129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5"/>
    </row>
    <row r="139" spans="1:57" ht="20.25" customHeight="1">
      <c r="A139" s="939" t="s">
        <v>183</v>
      </c>
      <c r="B139" s="940"/>
      <c r="C139" s="931" t="s">
        <v>275</v>
      </c>
      <c r="D139" s="931"/>
      <c r="E139" s="931"/>
      <c r="F139" s="931"/>
      <c r="G139" s="932"/>
      <c r="H139" s="943"/>
      <c r="I139" s="944"/>
      <c r="J139" s="944"/>
      <c r="K139" s="944"/>
      <c r="L139" s="944"/>
      <c r="M139" s="944"/>
      <c r="N139" s="944"/>
      <c r="O139" s="132" t="s">
        <v>103</v>
      </c>
      <c r="P139" s="594" t="s">
        <v>78</v>
      </c>
      <c r="Q139" s="594"/>
      <c r="R139" s="594"/>
      <c r="S139" s="594"/>
      <c r="T139" s="133" t="s">
        <v>104</v>
      </c>
      <c r="U139" s="950" t="s">
        <v>167</v>
      </c>
      <c r="V139" s="969"/>
      <c r="W139" s="970"/>
      <c r="X139" s="944"/>
      <c r="Y139" s="944"/>
      <c r="Z139" s="944"/>
      <c r="AA139" s="944"/>
      <c r="AB139" s="132" t="s">
        <v>103</v>
      </c>
      <c r="AC139" s="594" t="s">
        <v>78</v>
      </c>
      <c r="AD139" s="594"/>
      <c r="AE139" s="594"/>
      <c r="AF139" s="594"/>
      <c r="AG139" s="133" t="s">
        <v>104</v>
      </c>
      <c r="AH139" s="950" t="s">
        <v>280</v>
      </c>
      <c r="AI139" s="1075"/>
      <c r="AJ139" s="970"/>
      <c r="AK139" s="944"/>
      <c r="AL139" s="944"/>
      <c r="AM139" s="944"/>
      <c r="AN139" s="944"/>
      <c r="AO139" s="132" t="s">
        <v>103</v>
      </c>
      <c r="AP139" s="594" t="s">
        <v>78</v>
      </c>
      <c r="AQ139" s="594"/>
      <c r="AR139" s="594"/>
      <c r="AS139" s="594"/>
      <c r="AT139" s="144" t="s">
        <v>104</v>
      </c>
      <c r="AU139" s="1078" t="s">
        <v>282</v>
      </c>
      <c r="AV139" s="1079"/>
      <c r="AW139" s="1079"/>
      <c r="AX139" s="1079"/>
      <c r="AY139" s="1079"/>
      <c r="AZ139" s="1079"/>
      <c r="BA139" s="1079"/>
      <c r="BB139" s="1079"/>
      <c r="BC139" s="1080"/>
      <c r="BD139" s="131"/>
      <c r="BE139" s="5"/>
    </row>
    <row r="140" spans="1:57" ht="20.25" customHeight="1" thickBot="1">
      <c r="A140" s="1038" t="s">
        <v>105</v>
      </c>
      <c r="B140" s="1039"/>
      <c r="C140" s="1044" t="s">
        <v>118</v>
      </c>
      <c r="D140" s="1044"/>
      <c r="E140" s="1044"/>
      <c r="F140" s="1044"/>
      <c r="G140" s="1045"/>
      <c r="H140" s="935"/>
      <c r="I140" s="936"/>
      <c r="J140" s="936"/>
      <c r="K140" s="936"/>
      <c r="L140" s="936"/>
      <c r="M140" s="936"/>
      <c r="N140" s="936"/>
      <c r="O140" s="135" t="s">
        <v>103</v>
      </c>
      <c r="P140" s="598" t="s">
        <v>78</v>
      </c>
      <c r="Q140" s="598"/>
      <c r="R140" s="598"/>
      <c r="S140" s="598"/>
      <c r="T140" s="136" t="s">
        <v>104</v>
      </c>
      <c r="U140" s="952" t="s">
        <v>86</v>
      </c>
      <c r="V140" s="1064"/>
      <c r="W140" s="1065"/>
      <c r="X140" s="936"/>
      <c r="Y140" s="936"/>
      <c r="Z140" s="936"/>
      <c r="AA140" s="936"/>
      <c r="AB140" s="135" t="s">
        <v>103</v>
      </c>
      <c r="AC140" s="598" t="s">
        <v>78</v>
      </c>
      <c r="AD140" s="598"/>
      <c r="AE140" s="598"/>
      <c r="AF140" s="598"/>
      <c r="AG140" s="136" t="s">
        <v>104</v>
      </c>
      <c r="AH140" s="935" t="s">
        <v>85</v>
      </c>
      <c r="AI140" s="1071"/>
      <c r="AJ140" s="1065"/>
      <c r="AK140" s="936"/>
      <c r="AL140" s="936"/>
      <c r="AM140" s="936"/>
      <c r="AN140" s="936"/>
      <c r="AO140" s="135" t="s">
        <v>103</v>
      </c>
      <c r="AP140" s="598" t="s">
        <v>78</v>
      </c>
      <c r="AQ140" s="598"/>
      <c r="AR140" s="598"/>
      <c r="AS140" s="598"/>
      <c r="AT140" s="99" t="s">
        <v>104</v>
      </c>
      <c r="AU140" s="1081"/>
      <c r="AV140" s="1082"/>
      <c r="AW140" s="1082"/>
      <c r="AX140" s="1082"/>
      <c r="AY140" s="1082"/>
      <c r="AZ140" s="1082"/>
      <c r="BA140" s="1082"/>
      <c r="BB140" s="1082"/>
      <c r="BC140" s="1083"/>
      <c r="BD140" s="131"/>
      <c r="BE140" s="5"/>
    </row>
    <row r="141" spans="1:57" ht="20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</row>
    <row r="142" spans="1:57" ht="20.25" customHeight="1" thickBot="1">
      <c r="A142" s="873" t="s">
        <v>79</v>
      </c>
      <c r="B142" s="873"/>
      <c r="C142" s="873"/>
      <c r="D142" s="873"/>
      <c r="E142" s="873"/>
      <c r="F142" s="873"/>
      <c r="G142" s="873"/>
      <c r="H142" s="873"/>
      <c r="I142" s="873"/>
      <c r="J142" s="1066" t="s">
        <v>84</v>
      </c>
      <c r="K142" s="1066"/>
      <c r="L142" s="1066"/>
      <c r="M142" s="1066"/>
      <c r="N142" s="1066"/>
      <c r="O142" s="1066"/>
      <c r="P142" s="1066"/>
      <c r="Q142" s="1066"/>
      <c r="R142" s="1066"/>
      <c r="S142" s="1066"/>
      <c r="T142" s="1066"/>
      <c r="U142" s="1066"/>
      <c r="V142" s="71"/>
      <c r="W142" s="1072" t="s">
        <v>140</v>
      </c>
      <c r="X142" s="1050"/>
      <c r="Y142" s="1050"/>
      <c r="Z142" s="1050"/>
      <c r="AA142" s="1050"/>
      <c r="AB142" s="1073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Y142" s="7"/>
      <c r="AZ142" s="7"/>
      <c r="BA142" s="7"/>
      <c r="BB142" s="7"/>
      <c r="BC142" s="7"/>
      <c r="BD142" s="8"/>
      <c r="BE142" s="6"/>
    </row>
    <row r="143" spans="1:57" ht="20.25" customHeight="1" thickBot="1">
      <c r="A143" s="898" t="s">
        <v>166</v>
      </c>
      <c r="B143" s="899"/>
      <c r="C143" s="899"/>
      <c r="D143" s="899"/>
      <c r="E143" s="899"/>
      <c r="F143" s="899"/>
      <c r="G143" s="899"/>
      <c r="H143" s="899"/>
      <c r="I143" s="899"/>
      <c r="J143" s="900"/>
      <c r="K143" s="1061" t="s">
        <v>154</v>
      </c>
      <c r="L143" s="1004"/>
      <c r="M143" s="1004"/>
      <c r="N143" s="1004"/>
      <c r="O143" s="1004"/>
      <c r="P143" s="1004"/>
      <c r="Q143" s="1004"/>
      <c r="R143" s="1004"/>
      <c r="S143" s="1004"/>
      <c r="T143" s="1004"/>
      <c r="U143" s="1004"/>
      <c r="V143" s="1004"/>
      <c r="W143" s="1004"/>
      <c r="X143" s="1004"/>
      <c r="Y143" s="1004"/>
      <c r="Z143" s="1004"/>
      <c r="AA143" s="1004"/>
      <c r="AB143" s="1004"/>
      <c r="AC143" s="1004"/>
      <c r="AD143" s="1004"/>
      <c r="AE143" s="1004"/>
      <c r="AF143" s="1004"/>
      <c r="AG143" s="1004"/>
      <c r="AH143" s="1004"/>
      <c r="AI143" s="1004"/>
      <c r="AJ143" s="1004"/>
      <c r="AK143" s="1004"/>
      <c r="AL143" s="1004"/>
      <c r="AM143" s="1004"/>
      <c r="AN143" s="1004"/>
      <c r="AO143" s="1004"/>
      <c r="AP143" s="1004"/>
      <c r="AQ143" s="1004"/>
      <c r="AR143" s="1004"/>
      <c r="AS143" s="1004"/>
      <c r="AT143" s="1004"/>
      <c r="AU143" s="1004"/>
      <c r="AV143" s="1004"/>
      <c r="AW143" s="1004"/>
      <c r="AX143" s="1004"/>
      <c r="AY143" s="1004"/>
      <c r="AZ143" s="1004"/>
      <c r="BA143" s="1004"/>
      <c r="BB143" s="1004"/>
      <c r="BC143" s="1004"/>
      <c r="BD143" s="7"/>
      <c r="BE143" s="7"/>
    </row>
    <row r="144" spans="1:57" ht="20.25" customHeight="1" thickBot="1">
      <c r="A144" s="24"/>
      <c r="B144" s="24"/>
      <c r="C144" s="24"/>
      <c r="D144" s="24"/>
      <c r="E144" s="24"/>
      <c r="F144" s="24"/>
      <c r="G144" s="24"/>
      <c r="H144" s="24"/>
      <c r="I144" s="24"/>
      <c r="J144" s="59"/>
      <c r="K144" s="61"/>
      <c r="L144" s="61"/>
      <c r="M144" s="61"/>
      <c r="N144" s="61"/>
      <c r="O144" s="61"/>
      <c r="P144" s="61"/>
      <c r="Q144" s="62"/>
      <c r="R144" s="62"/>
      <c r="S144" s="60"/>
      <c r="T144" s="60"/>
      <c r="U144" s="60"/>
      <c r="V144" s="60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6"/>
      <c r="BE144" s="6"/>
    </row>
    <row r="145" spans="1:55" ht="20.25" customHeight="1">
      <c r="A145" s="1062" t="s">
        <v>80</v>
      </c>
      <c r="B145" s="1063"/>
      <c r="C145" s="1055" t="s">
        <v>275</v>
      </c>
      <c r="D145" s="1055"/>
      <c r="E145" s="1055"/>
      <c r="F145" s="1055"/>
      <c r="G145" s="1056"/>
      <c r="H145" s="1067"/>
      <c r="I145" s="1068"/>
      <c r="J145" s="1068"/>
      <c r="K145" s="1068"/>
      <c r="L145" s="1068"/>
      <c r="M145" s="1068"/>
      <c r="N145" s="1068"/>
      <c r="O145" s="1068"/>
      <c r="P145" s="1068"/>
      <c r="Q145" s="1068"/>
      <c r="R145" s="1068"/>
      <c r="S145" s="1068"/>
      <c r="T145" s="1069" t="s">
        <v>122</v>
      </c>
      <c r="U145" s="1069"/>
      <c r="V145" s="1069"/>
      <c r="W145" s="1069"/>
      <c r="X145" s="1069"/>
      <c r="Y145" s="1069"/>
      <c r="Z145" s="1069" t="s">
        <v>82</v>
      </c>
      <c r="AA145" s="1069"/>
      <c r="AB145" s="1069"/>
      <c r="AC145" s="1068"/>
      <c r="AD145" s="1068"/>
      <c r="AE145" s="1068"/>
      <c r="AF145" s="1068"/>
      <c r="AG145" s="1068"/>
      <c r="AH145" s="1068"/>
      <c r="AI145" s="1068"/>
      <c r="AJ145" s="1068"/>
      <c r="AK145" s="1068"/>
      <c r="AL145" s="1068"/>
      <c r="AM145" s="1068"/>
      <c r="AN145" s="1068"/>
      <c r="AO145" s="1069" t="s">
        <v>120</v>
      </c>
      <c r="AP145" s="1069"/>
      <c r="AQ145" s="1069"/>
      <c r="AR145" s="1069"/>
      <c r="AS145" s="1069"/>
      <c r="AT145" s="1076"/>
      <c r="AU145" s="1084" t="s">
        <v>282</v>
      </c>
      <c r="AV145" s="1085"/>
      <c r="AW145" s="1085"/>
      <c r="AX145" s="1085"/>
      <c r="AY145" s="1085"/>
      <c r="AZ145" s="1085"/>
      <c r="BA145" s="1085"/>
      <c r="BB145" s="1085"/>
      <c r="BC145" s="1086"/>
    </row>
    <row r="146" spans="1:55" ht="20.25" customHeight="1">
      <c r="A146" s="1048" t="s">
        <v>81</v>
      </c>
      <c r="B146" s="1049"/>
      <c r="C146" s="1053" t="s">
        <v>118</v>
      </c>
      <c r="D146" s="1053"/>
      <c r="E146" s="1053"/>
      <c r="F146" s="1053"/>
      <c r="G146" s="1054"/>
      <c r="H146" s="1059"/>
      <c r="I146" s="1060"/>
      <c r="J146" s="1060"/>
      <c r="K146" s="1060"/>
      <c r="L146" s="1060"/>
      <c r="M146" s="1060"/>
      <c r="N146" s="1060"/>
      <c r="O146" s="1060"/>
      <c r="P146" s="1060"/>
      <c r="Q146" s="1060"/>
      <c r="R146" s="1060"/>
      <c r="S146" s="1060"/>
      <c r="T146" s="1050" t="s">
        <v>145</v>
      </c>
      <c r="U146" s="1050"/>
      <c r="V146" s="1050"/>
      <c r="W146" s="1050"/>
      <c r="X146" s="1050"/>
      <c r="Y146" s="1050"/>
      <c r="Z146" s="1050" t="s">
        <v>82</v>
      </c>
      <c r="AA146" s="1050"/>
      <c r="AB146" s="1050"/>
      <c r="AC146" s="1060"/>
      <c r="AD146" s="1060"/>
      <c r="AE146" s="1060"/>
      <c r="AF146" s="1060"/>
      <c r="AG146" s="1060"/>
      <c r="AH146" s="1060"/>
      <c r="AI146" s="1060"/>
      <c r="AJ146" s="1060"/>
      <c r="AK146" s="1060"/>
      <c r="AL146" s="1060"/>
      <c r="AM146" s="1060"/>
      <c r="AN146" s="1060"/>
      <c r="AO146" s="1050" t="s">
        <v>210</v>
      </c>
      <c r="AP146" s="1050"/>
      <c r="AQ146" s="1050"/>
      <c r="AR146" s="1050"/>
      <c r="AS146" s="1050"/>
      <c r="AT146" s="1077"/>
      <c r="AU146" s="1087"/>
      <c r="AV146" s="1088"/>
      <c r="AW146" s="1088"/>
      <c r="AX146" s="1088"/>
      <c r="AY146" s="1088"/>
      <c r="AZ146" s="1088"/>
      <c r="BA146" s="1088"/>
      <c r="BB146" s="1088"/>
      <c r="BC146" s="1089"/>
    </row>
    <row r="147" spans="1:55" ht="20.25" customHeight="1">
      <c r="A147" s="1048" t="s">
        <v>235</v>
      </c>
      <c r="B147" s="1049"/>
      <c r="C147" s="1053" t="s">
        <v>155</v>
      </c>
      <c r="D147" s="1053"/>
      <c r="E147" s="1053"/>
      <c r="F147" s="1053"/>
      <c r="G147" s="1054"/>
      <c r="H147" s="1059"/>
      <c r="I147" s="1060"/>
      <c r="J147" s="1060"/>
      <c r="K147" s="1060"/>
      <c r="L147" s="1060"/>
      <c r="M147" s="1060"/>
      <c r="N147" s="1060"/>
      <c r="O147" s="1060"/>
      <c r="P147" s="1060"/>
      <c r="Q147" s="1060"/>
      <c r="R147" s="1060"/>
      <c r="S147" s="1060"/>
      <c r="T147" s="1050" t="s">
        <v>146</v>
      </c>
      <c r="U147" s="1050"/>
      <c r="V147" s="1050"/>
      <c r="W147" s="1050"/>
      <c r="X147" s="1050"/>
      <c r="Y147" s="1050"/>
      <c r="Z147" s="1050" t="s">
        <v>82</v>
      </c>
      <c r="AA147" s="1050"/>
      <c r="AB147" s="1050"/>
      <c r="AC147" s="1060"/>
      <c r="AD147" s="1060"/>
      <c r="AE147" s="1060"/>
      <c r="AF147" s="1060"/>
      <c r="AG147" s="1060"/>
      <c r="AH147" s="1060"/>
      <c r="AI147" s="1060"/>
      <c r="AJ147" s="1060"/>
      <c r="AK147" s="1060"/>
      <c r="AL147" s="1060"/>
      <c r="AM147" s="1060"/>
      <c r="AN147" s="1060"/>
      <c r="AO147" s="1050" t="s">
        <v>241</v>
      </c>
      <c r="AP147" s="1050"/>
      <c r="AQ147" s="1050"/>
      <c r="AR147" s="1050"/>
      <c r="AS147" s="1050"/>
      <c r="AT147" s="1077"/>
      <c r="AU147" s="1087"/>
      <c r="AV147" s="1088"/>
      <c r="AW147" s="1088"/>
      <c r="AX147" s="1088"/>
      <c r="AY147" s="1088"/>
      <c r="AZ147" s="1088"/>
      <c r="BA147" s="1088"/>
      <c r="BB147" s="1088"/>
      <c r="BC147" s="1089"/>
    </row>
    <row r="148" spans="1:55" ht="20.25" customHeight="1" thickBot="1">
      <c r="A148" s="1057" t="s">
        <v>236</v>
      </c>
      <c r="B148" s="1058"/>
      <c r="C148" s="1051" t="s">
        <v>264</v>
      </c>
      <c r="D148" s="1051"/>
      <c r="E148" s="1051"/>
      <c r="F148" s="1051"/>
      <c r="G148" s="1052"/>
      <c r="H148" s="1127"/>
      <c r="I148" s="1128"/>
      <c r="J148" s="1128"/>
      <c r="K148" s="1128"/>
      <c r="L148" s="1128"/>
      <c r="M148" s="1128"/>
      <c r="N148" s="1128"/>
      <c r="O148" s="1128"/>
      <c r="P148" s="1128"/>
      <c r="Q148" s="1128"/>
      <c r="R148" s="1128"/>
      <c r="S148" s="1128"/>
      <c r="T148" s="1129" t="s">
        <v>121</v>
      </c>
      <c r="U148" s="1129"/>
      <c r="V148" s="1129"/>
      <c r="W148" s="1129"/>
      <c r="X148" s="1129"/>
      <c r="Y148" s="1129"/>
      <c r="Z148" s="1129" t="s">
        <v>82</v>
      </c>
      <c r="AA148" s="1129"/>
      <c r="AB148" s="1129"/>
      <c r="AC148" s="1128"/>
      <c r="AD148" s="1128"/>
      <c r="AE148" s="1128"/>
      <c r="AF148" s="1128"/>
      <c r="AG148" s="1128"/>
      <c r="AH148" s="1128"/>
      <c r="AI148" s="1128"/>
      <c r="AJ148" s="1128"/>
      <c r="AK148" s="1128"/>
      <c r="AL148" s="1128"/>
      <c r="AM148" s="1128"/>
      <c r="AN148" s="1128"/>
      <c r="AO148" s="1129" t="s">
        <v>123</v>
      </c>
      <c r="AP148" s="1129"/>
      <c r="AQ148" s="1129"/>
      <c r="AR148" s="1129"/>
      <c r="AS148" s="1129"/>
      <c r="AT148" s="1130"/>
      <c r="AU148" s="1090"/>
      <c r="AV148" s="1091"/>
      <c r="AW148" s="1091"/>
      <c r="AX148" s="1091"/>
      <c r="AY148" s="1091"/>
      <c r="AZ148" s="1091"/>
      <c r="BA148" s="1091"/>
      <c r="BB148" s="1091"/>
      <c r="BC148" s="1092"/>
    </row>
    <row r="149" spans="1:57" ht="20.25" customHeight="1" thickBot="1">
      <c r="A149" s="1133" t="s">
        <v>242</v>
      </c>
      <c r="B149" s="1133"/>
      <c r="C149" s="1133"/>
      <c r="D149" s="1133"/>
      <c r="E149" s="1133"/>
      <c r="F149" s="1133"/>
      <c r="G149" s="1133"/>
      <c r="H149" s="21"/>
      <c r="I149" s="8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6"/>
      <c r="AD149" s="6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6"/>
      <c r="BD149" s="6"/>
      <c r="BE149" s="6"/>
    </row>
    <row r="150" spans="1:55" ht="20.25" customHeight="1">
      <c r="A150" s="1062" t="s">
        <v>80</v>
      </c>
      <c r="B150" s="1063"/>
      <c r="C150" s="1055" t="s">
        <v>275</v>
      </c>
      <c r="D150" s="1055"/>
      <c r="E150" s="1055"/>
      <c r="F150" s="1055"/>
      <c r="G150" s="1056"/>
      <c r="H150" s="1134"/>
      <c r="I150" s="1135"/>
      <c r="J150" s="1135"/>
      <c r="K150" s="1135"/>
      <c r="L150" s="1135"/>
      <c r="M150" s="1135"/>
      <c r="N150" s="1135"/>
      <c r="O150" s="45" t="s">
        <v>103</v>
      </c>
      <c r="P150" s="1131" t="s">
        <v>78</v>
      </c>
      <c r="Q150" s="1131"/>
      <c r="R150" s="1131"/>
      <c r="S150" s="1131"/>
      <c r="T150" s="44" t="s">
        <v>104</v>
      </c>
      <c r="U150" s="1132"/>
      <c r="V150" s="1131"/>
      <c r="W150" s="1131"/>
      <c r="X150" s="1131"/>
      <c r="Y150" s="1131"/>
      <c r="Z150" s="1131"/>
      <c r="AA150" s="1131"/>
      <c r="AB150" s="45" t="s">
        <v>103</v>
      </c>
      <c r="AC150" s="1069" t="s">
        <v>124</v>
      </c>
      <c r="AD150" s="1069"/>
      <c r="AE150" s="1069"/>
      <c r="AF150" s="1069"/>
      <c r="AG150" s="46" t="s">
        <v>104</v>
      </c>
      <c r="AH150" s="1136"/>
      <c r="AI150" s="1137"/>
      <c r="AJ150" s="1131"/>
      <c r="AK150" s="1131"/>
      <c r="AL150" s="1131"/>
      <c r="AM150" s="1131"/>
      <c r="AN150" s="1131"/>
      <c r="AO150" s="45" t="s">
        <v>103</v>
      </c>
      <c r="AP150" s="1069" t="s">
        <v>228</v>
      </c>
      <c r="AQ150" s="1069"/>
      <c r="AR150" s="1069"/>
      <c r="AS150" s="1069"/>
      <c r="AT150" s="47" t="s">
        <v>104</v>
      </c>
      <c r="AU150" s="1084" t="s">
        <v>282</v>
      </c>
      <c r="AV150" s="1085"/>
      <c r="AW150" s="1085"/>
      <c r="AX150" s="1085"/>
      <c r="AY150" s="1085"/>
      <c r="AZ150" s="1085"/>
      <c r="BA150" s="1085"/>
      <c r="BB150" s="1085"/>
      <c r="BC150" s="1086"/>
    </row>
    <row r="151" spans="1:55" ht="20.25" customHeight="1">
      <c r="A151" s="1048" t="s">
        <v>81</v>
      </c>
      <c r="B151" s="1049"/>
      <c r="C151" s="1053" t="s">
        <v>118</v>
      </c>
      <c r="D151" s="1053"/>
      <c r="E151" s="1053"/>
      <c r="F151" s="1053"/>
      <c r="G151" s="1054"/>
      <c r="H151" s="1143"/>
      <c r="I151" s="1144"/>
      <c r="J151" s="1144"/>
      <c r="K151" s="1144"/>
      <c r="L151" s="1144"/>
      <c r="M151" s="1144"/>
      <c r="N151" s="1144"/>
      <c r="O151" s="192" t="s">
        <v>103</v>
      </c>
      <c r="P151" s="1138" t="s">
        <v>78</v>
      </c>
      <c r="Q151" s="1138"/>
      <c r="R151" s="1138"/>
      <c r="S151" s="1138"/>
      <c r="T151" s="193" t="s">
        <v>104</v>
      </c>
      <c r="U151" s="1140"/>
      <c r="V151" s="1138"/>
      <c r="W151" s="1138"/>
      <c r="X151" s="1138"/>
      <c r="Y151" s="1138"/>
      <c r="Z151" s="1138"/>
      <c r="AA151" s="1138"/>
      <c r="AB151" s="192" t="s">
        <v>103</v>
      </c>
      <c r="AC151" s="1050" t="s">
        <v>229</v>
      </c>
      <c r="AD151" s="1050"/>
      <c r="AE151" s="1050"/>
      <c r="AF151" s="1050"/>
      <c r="AG151" s="194" t="s">
        <v>104</v>
      </c>
      <c r="AH151" s="1141"/>
      <c r="AI151" s="1142"/>
      <c r="AJ151" s="1138"/>
      <c r="AK151" s="1138"/>
      <c r="AL151" s="1138"/>
      <c r="AM151" s="1138"/>
      <c r="AN151" s="1138"/>
      <c r="AO151" s="192" t="s">
        <v>103</v>
      </c>
      <c r="AP151" s="1050" t="s">
        <v>233</v>
      </c>
      <c r="AQ151" s="1050"/>
      <c r="AR151" s="1050"/>
      <c r="AS151" s="1050"/>
      <c r="AT151" s="195" t="s">
        <v>104</v>
      </c>
      <c r="AU151" s="1087"/>
      <c r="AV151" s="1088"/>
      <c r="AW151" s="1088"/>
      <c r="AX151" s="1088"/>
      <c r="AY151" s="1088"/>
      <c r="AZ151" s="1088"/>
      <c r="BA151" s="1088"/>
      <c r="BB151" s="1088"/>
      <c r="BC151" s="1089"/>
    </row>
    <row r="152" spans="1:55" ht="20.25" customHeight="1">
      <c r="A152" s="1048" t="s">
        <v>235</v>
      </c>
      <c r="B152" s="1049"/>
      <c r="C152" s="1053" t="s">
        <v>155</v>
      </c>
      <c r="D152" s="1053"/>
      <c r="E152" s="1053"/>
      <c r="F152" s="1053"/>
      <c r="G152" s="1054"/>
      <c r="H152" s="1143"/>
      <c r="I152" s="1144"/>
      <c r="J152" s="1144"/>
      <c r="K152" s="1144"/>
      <c r="L152" s="1144"/>
      <c r="M152" s="1144"/>
      <c r="N152" s="1144"/>
      <c r="O152" s="192" t="s">
        <v>103</v>
      </c>
      <c r="P152" s="1138" t="s">
        <v>78</v>
      </c>
      <c r="Q152" s="1138"/>
      <c r="R152" s="1138"/>
      <c r="S152" s="1138"/>
      <c r="T152" s="193" t="s">
        <v>104</v>
      </c>
      <c r="U152" s="1140"/>
      <c r="V152" s="1138"/>
      <c r="W152" s="1138"/>
      <c r="X152" s="1138"/>
      <c r="Y152" s="1138"/>
      <c r="Z152" s="1138"/>
      <c r="AA152" s="1138"/>
      <c r="AB152" s="192" t="s">
        <v>103</v>
      </c>
      <c r="AC152" s="1050" t="s">
        <v>230</v>
      </c>
      <c r="AD152" s="1050"/>
      <c r="AE152" s="1050"/>
      <c r="AF152" s="1050"/>
      <c r="AG152" s="194" t="s">
        <v>104</v>
      </c>
      <c r="AH152" s="1141"/>
      <c r="AI152" s="1142"/>
      <c r="AJ152" s="1138"/>
      <c r="AK152" s="1138"/>
      <c r="AL152" s="1138"/>
      <c r="AM152" s="1138"/>
      <c r="AN152" s="1138"/>
      <c r="AO152" s="192" t="s">
        <v>103</v>
      </c>
      <c r="AP152" s="1050" t="s">
        <v>234</v>
      </c>
      <c r="AQ152" s="1050"/>
      <c r="AR152" s="1050"/>
      <c r="AS152" s="1050"/>
      <c r="AT152" s="195" t="s">
        <v>104</v>
      </c>
      <c r="AU152" s="1087"/>
      <c r="AV152" s="1088"/>
      <c r="AW152" s="1088"/>
      <c r="AX152" s="1088"/>
      <c r="AY152" s="1088"/>
      <c r="AZ152" s="1088"/>
      <c r="BA152" s="1088"/>
      <c r="BB152" s="1088"/>
      <c r="BC152" s="1089"/>
    </row>
    <row r="153" spans="1:55" ht="20.25" customHeight="1" thickBot="1">
      <c r="A153" s="1057" t="s">
        <v>236</v>
      </c>
      <c r="B153" s="1058"/>
      <c r="C153" s="1051" t="s">
        <v>264</v>
      </c>
      <c r="D153" s="1051"/>
      <c r="E153" s="1051"/>
      <c r="F153" s="1051"/>
      <c r="G153" s="1052"/>
      <c r="H153" s="1148"/>
      <c r="I153" s="1149"/>
      <c r="J153" s="1149"/>
      <c r="K153" s="1149"/>
      <c r="L153" s="1149"/>
      <c r="M153" s="1149"/>
      <c r="N153" s="1149"/>
      <c r="O153" s="49" t="s">
        <v>103</v>
      </c>
      <c r="P153" s="1139" t="s">
        <v>78</v>
      </c>
      <c r="Q153" s="1139"/>
      <c r="R153" s="1139"/>
      <c r="S153" s="1139"/>
      <c r="T153" s="48" t="s">
        <v>104</v>
      </c>
      <c r="U153" s="1145"/>
      <c r="V153" s="1139"/>
      <c r="W153" s="1139"/>
      <c r="X153" s="1139"/>
      <c r="Y153" s="1139"/>
      <c r="Z153" s="1139"/>
      <c r="AA153" s="1139"/>
      <c r="AB153" s="49" t="s">
        <v>103</v>
      </c>
      <c r="AC153" s="1129" t="s">
        <v>231</v>
      </c>
      <c r="AD153" s="1129"/>
      <c r="AE153" s="1129"/>
      <c r="AF153" s="1129"/>
      <c r="AG153" s="50" t="s">
        <v>104</v>
      </c>
      <c r="AH153" s="1146"/>
      <c r="AI153" s="1147"/>
      <c r="AJ153" s="1139"/>
      <c r="AK153" s="1139"/>
      <c r="AL153" s="1139"/>
      <c r="AM153" s="1139"/>
      <c r="AN153" s="1139"/>
      <c r="AO153" s="49" t="s">
        <v>103</v>
      </c>
      <c r="AP153" s="1129" t="s">
        <v>232</v>
      </c>
      <c r="AQ153" s="1129"/>
      <c r="AR153" s="1129"/>
      <c r="AS153" s="1129"/>
      <c r="AT153" s="51" t="s">
        <v>104</v>
      </c>
      <c r="AU153" s="1090"/>
      <c r="AV153" s="1091"/>
      <c r="AW153" s="1091"/>
      <c r="AX153" s="1091"/>
      <c r="AY153" s="1091"/>
      <c r="AZ153" s="1091"/>
      <c r="BA153" s="1091"/>
      <c r="BB153" s="1091"/>
      <c r="BC153" s="1092"/>
    </row>
    <row r="154" ht="20.25" customHeight="1"/>
    <row r="155" ht="20.25" customHeight="1"/>
    <row r="156" ht="20.25" customHeight="1"/>
    <row r="157" ht="20.25" customHeight="1"/>
    <row r="158" ht="20.25" customHeight="1"/>
  </sheetData>
  <sheetProtection/>
  <mergeCells count="883">
    <mergeCell ref="AE48:AK48"/>
    <mergeCell ref="AE51:AK51"/>
    <mergeCell ref="N50:R50"/>
    <mergeCell ref="AL50:AO50"/>
    <mergeCell ref="AS45:AW45"/>
    <mergeCell ref="AY45:AZ45"/>
    <mergeCell ref="AD45:AH45"/>
    <mergeCell ref="AT51:AW51"/>
    <mergeCell ref="AX51:BA51"/>
    <mergeCell ref="AT50:AW50"/>
    <mergeCell ref="A58:H58"/>
    <mergeCell ref="A53:C55"/>
    <mergeCell ref="B48:H48"/>
    <mergeCell ref="AP51:AS51"/>
    <mergeCell ref="AP50:AS50"/>
    <mergeCell ref="AD56:AF58"/>
    <mergeCell ref="A56:C56"/>
    <mergeCell ref="A57:C57"/>
    <mergeCell ref="D56:G56"/>
    <mergeCell ref="D55:G55"/>
    <mergeCell ref="N59:R59"/>
    <mergeCell ref="AG57:AJ57"/>
    <mergeCell ref="AE49:AK49"/>
    <mergeCell ref="AG56:AJ56"/>
    <mergeCell ref="AI45:AJ45"/>
    <mergeCell ref="AK45:AO45"/>
    <mergeCell ref="AG53:AJ53"/>
    <mergeCell ref="X59:AB59"/>
    <mergeCell ref="W54:AB54"/>
    <mergeCell ref="AD53:AF55"/>
    <mergeCell ref="N60:R60"/>
    <mergeCell ref="I60:M60"/>
    <mergeCell ref="B60:H60"/>
    <mergeCell ref="A59:H59"/>
    <mergeCell ref="S58:U58"/>
    <mergeCell ref="L58:R58"/>
    <mergeCell ref="I58:K58"/>
    <mergeCell ref="S59:W59"/>
    <mergeCell ref="I59:M59"/>
    <mergeCell ref="V58:AB58"/>
    <mergeCell ref="B62:H62"/>
    <mergeCell ref="I62:M62"/>
    <mergeCell ref="N62:R62"/>
    <mergeCell ref="S62:W62"/>
    <mergeCell ref="X62:AB62"/>
    <mergeCell ref="X61:AB61"/>
    <mergeCell ref="I61:M61"/>
    <mergeCell ref="N61:R61"/>
    <mergeCell ref="U153:V153"/>
    <mergeCell ref="W153:AA153"/>
    <mergeCell ref="AC153:AF153"/>
    <mergeCell ref="AH153:AI153"/>
    <mergeCell ref="A153:B153"/>
    <mergeCell ref="C153:G153"/>
    <mergeCell ref="H153:N153"/>
    <mergeCell ref="P153:S153"/>
    <mergeCell ref="W152:AA152"/>
    <mergeCell ref="AC152:AF152"/>
    <mergeCell ref="AH152:AI152"/>
    <mergeCell ref="A152:B152"/>
    <mergeCell ref="C152:G152"/>
    <mergeCell ref="H152:N152"/>
    <mergeCell ref="P152:S152"/>
    <mergeCell ref="U152:V152"/>
    <mergeCell ref="U151:V151"/>
    <mergeCell ref="W151:AA151"/>
    <mergeCell ref="AC151:AF151"/>
    <mergeCell ref="AH151:AI151"/>
    <mergeCell ref="A151:B151"/>
    <mergeCell ref="C151:G151"/>
    <mergeCell ref="H151:N151"/>
    <mergeCell ref="P151:S151"/>
    <mergeCell ref="AH150:AI150"/>
    <mergeCell ref="AJ150:AN150"/>
    <mergeCell ref="AP150:AS150"/>
    <mergeCell ref="AU150:BC153"/>
    <mergeCell ref="AJ151:AN151"/>
    <mergeCell ref="AP151:AS151"/>
    <mergeCell ref="AJ152:AN152"/>
    <mergeCell ref="AP152:AS152"/>
    <mergeCell ref="AJ153:AN153"/>
    <mergeCell ref="AP153:AS153"/>
    <mergeCell ref="P150:S150"/>
    <mergeCell ref="U150:V150"/>
    <mergeCell ref="W150:AA150"/>
    <mergeCell ref="AC150:AF150"/>
    <mergeCell ref="A149:G149"/>
    <mergeCell ref="A150:B150"/>
    <mergeCell ref="C150:G150"/>
    <mergeCell ref="H150:N150"/>
    <mergeCell ref="Z147:AB147"/>
    <mergeCell ref="AC147:AN147"/>
    <mergeCell ref="AO147:AT147"/>
    <mergeCell ref="H148:S148"/>
    <mergeCell ref="T148:Y148"/>
    <mergeCell ref="Z148:AB148"/>
    <mergeCell ref="AC148:AN148"/>
    <mergeCell ref="AO148:AT148"/>
    <mergeCell ref="A147:B147"/>
    <mergeCell ref="C147:G147"/>
    <mergeCell ref="H147:S147"/>
    <mergeCell ref="T147:Y147"/>
    <mergeCell ref="A66:AB68"/>
    <mergeCell ref="P57:U57"/>
    <mergeCell ref="B76:H76"/>
    <mergeCell ref="W79:AC79"/>
    <mergeCell ref="W80:AC80"/>
    <mergeCell ref="W81:AC81"/>
    <mergeCell ref="AL43:AQ43"/>
    <mergeCell ref="A52:C52"/>
    <mergeCell ref="D52:G52"/>
    <mergeCell ref="I52:N52"/>
    <mergeCell ref="P52:U52"/>
    <mergeCell ref="AL48:AO48"/>
    <mergeCell ref="AE50:AK50"/>
    <mergeCell ref="A46:H46"/>
    <mergeCell ref="AQ45:AR45"/>
    <mergeCell ref="AP46:AS46"/>
    <mergeCell ref="I42:N42"/>
    <mergeCell ref="AG41:AJ41"/>
    <mergeCell ref="AL22:AP22"/>
    <mergeCell ref="AQ22:AU22"/>
    <mergeCell ref="A25:C27"/>
    <mergeCell ref="P27:U27"/>
    <mergeCell ref="W27:AB27"/>
    <mergeCell ref="D26:G26"/>
    <mergeCell ref="AG40:AJ40"/>
    <mergeCell ref="AO31:AU31"/>
    <mergeCell ref="AD31:AK31"/>
    <mergeCell ref="AL26:AQ26"/>
    <mergeCell ref="AG25:AJ25"/>
    <mergeCell ref="AE35:AK35"/>
    <mergeCell ref="AD32:AK32"/>
    <mergeCell ref="AS27:AX27"/>
    <mergeCell ref="AG27:AJ27"/>
    <mergeCell ref="AL27:AQ27"/>
    <mergeCell ref="AV33:AZ33"/>
    <mergeCell ref="AL32:AP32"/>
    <mergeCell ref="N19:R19"/>
    <mergeCell ref="X20:AB20"/>
    <mergeCell ref="AE21:AK21"/>
    <mergeCell ref="W26:AB26"/>
    <mergeCell ref="D57:G57"/>
    <mergeCell ref="AL24:AQ24"/>
    <mergeCell ref="AL31:AN31"/>
    <mergeCell ref="AG24:AJ24"/>
    <mergeCell ref="B34:H34"/>
    <mergeCell ref="AL39:AQ39"/>
    <mergeCell ref="D27:G27"/>
    <mergeCell ref="I27:N27"/>
    <mergeCell ref="I26:N26"/>
    <mergeCell ref="W25:AB25"/>
    <mergeCell ref="I25:N25"/>
    <mergeCell ref="A28:C28"/>
    <mergeCell ref="P25:U25"/>
    <mergeCell ref="P26:U26"/>
    <mergeCell ref="A29:C29"/>
    <mergeCell ref="W29:AB29"/>
    <mergeCell ref="D29:G29"/>
    <mergeCell ref="P28:U28"/>
    <mergeCell ref="P29:U29"/>
    <mergeCell ref="AL29:AQ29"/>
    <mergeCell ref="I29:N29"/>
    <mergeCell ref="I28:N28"/>
    <mergeCell ref="D28:G28"/>
    <mergeCell ref="W28:AB28"/>
    <mergeCell ref="AS28:AX28"/>
    <mergeCell ref="AS29:AX29"/>
    <mergeCell ref="AZ26:BE26"/>
    <mergeCell ref="AS24:AX24"/>
    <mergeCell ref="AQ19:AU19"/>
    <mergeCell ref="AV19:AZ19"/>
    <mergeCell ref="BA19:BE19"/>
    <mergeCell ref="BA20:BE20"/>
    <mergeCell ref="AV22:AZ22"/>
    <mergeCell ref="BA22:BE22"/>
    <mergeCell ref="AL17:AN17"/>
    <mergeCell ref="AO17:AU17"/>
    <mergeCell ref="AY17:BE17"/>
    <mergeCell ref="AZ13:BE13"/>
    <mergeCell ref="BA18:BE18"/>
    <mergeCell ref="AL19:AP19"/>
    <mergeCell ref="D15:G15"/>
    <mergeCell ref="AS15:AX15"/>
    <mergeCell ref="AL14:AQ14"/>
    <mergeCell ref="AG13:AJ13"/>
    <mergeCell ref="AD15:AF15"/>
    <mergeCell ref="AS13:AX13"/>
    <mergeCell ref="D13:G13"/>
    <mergeCell ref="P14:U14"/>
    <mergeCell ref="P15:U15"/>
    <mergeCell ref="AG15:AJ15"/>
    <mergeCell ref="W10:AB10"/>
    <mergeCell ref="W11:AB11"/>
    <mergeCell ref="W12:AB12"/>
    <mergeCell ref="D12:G12"/>
    <mergeCell ref="I12:N12"/>
    <mergeCell ref="I11:N11"/>
    <mergeCell ref="P11:U11"/>
    <mergeCell ref="D11:G11"/>
    <mergeCell ref="P12:U12"/>
    <mergeCell ref="N18:R18"/>
    <mergeCell ref="AZ24:BE24"/>
    <mergeCell ref="AG26:AJ26"/>
    <mergeCell ref="AZ27:BE27"/>
    <mergeCell ref="AG29:AJ29"/>
    <mergeCell ref="I40:N40"/>
    <mergeCell ref="I18:M18"/>
    <mergeCell ref="AD18:AK18"/>
    <mergeCell ref="AG28:AJ28"/>
    <mergeCell ref="AZ29:BE29"/>
    <mergeCell ref="AZ40:BE40"/>
    <mergeCell ref="AG39:AJ39"/>
    <mergeCell ref="AG42:AJ42"/>
    <mergeCell ref="AZ39:BE39"/>
    <mergeCell ref="W41:AB41"/>
    <mergeCell ref="AZ42:BE42"/>
    <mergeCell ref="AZ41:BE41"/>
    <mergeCell ref="AS39:AX39"/>
    <mergeCell ref="AS42:AX42"/>
    <mergeCell ref="AL40:AQ40"/>
    <mergeCell ref="W43:AB43"/>
    <mergeCell ref="AZ43:BE43"/>
    <mergeCell ref="W53:AB53"/>
    <mergeCell ref="S49:W49"/>
    <mergeCell ref="X49:AB49"/>
    <mergeCell ref="AL42:AQ42"/>
    <mergeCell ref="AX48:BA48"/>
    <mergeCell ref="AS43:AX43"/>
    <mergeCell ref="W52:AB52"/>
    <mergeCell ref="AL51:AO51"/>
    <mergeCell ref="P42:U42"/>
    <mergeCell ref="AL41:AQ41"/>
    <mergeCell ref="P39:U39"/>
    <mergeCell ref="W39:AB39"/>
    <mergeCell ref="AS58:AX58"/>
    <mergeCell ref="AG54:AJ54"/>
    <mergeCell ref="AE47:AK47"/>
    <mergeCell ref="AG43:AJ43"/>
    <mergeCell ref="P43:U43"/>
    <mergeCell ref="AL58:AQ58"/>
    <mergeCell ref="AY76:BE76"/>
    <mergeCell ref="AZ61:BE61"/>
    <mergeCell ref="AR76:AX76"/>
    <mergeCell ref="AD46:AK46"/>
    <mergeCell ref="AL46:AO46"/>
    <mergeCell ref="AZ57:BE57"/>
    <mergeCell ref="AL56:AQ56"/>
    <mergeCell ref="AG58:AJ58"/>
    <mergeCell ref="AG55:AJ55"/>
    <mergeCell ref="AL55:AQ55"/>
    <mergeCell ref="AF71:BE71"/>
    <mergeCell ref="AF69:AX69"/>
    <mergeCell ref="S60:W60"/>
    <mergeCell ref="AD59:AF62"/>
    <mergeCell ref="AL59:AQ59"/>
    <mergeCell ref="X60:AB60"/>
    <mergeCell ref="AG70:BD70"/>
    <mergeCell ref="AE68:AH68"/>
    <mergeCell ref="S61:W61"/>
    <mergeCell ref="AG62:AJ62"/>
    <mergeCell ref="A31:H31"/>
    <mergeCell ref="I31:K31"/>
    <mergeCell ref="L31:R31"/>
    <mergeCell ref="S31:U31"/>
    <mergeCell ref="B36:H36"/>
    <mergeCell ref="B35:H35"/>
    <mergeCell ref="I34:M34"/>
    <mergeCell ref="N34:R34"/>
    <mergeCell ref="I33:M33"/>
    <mergeCell ref="N33:R33"/>
    <mergeCell ref="BA45:BE45"/>
    <mergeCell ref="B79:H79"/>
    <mergeCell ref="I79:O79"/>
    <mergeCell ref="P79:V79"/>
    <mergeCell ref="AD79:AJ79"/>
    <mergeCell ref="I56:N56"/>
    <mergeCell ref="AG59:AJ59"/>
    <mergeCell ref="S50:W50"/>
    <mergeCell ref="X50:AB50"/>
    <mergeCell ref="I50:M50"/>
    <mergeCell ref="I77:O77"/>
    <mergeCell ref="AD77:AJ77"/>
    <mergeCell ref="AZ59:BE59"/>
    <mergeCell ref="AE33:AK33"/>
    <mergeCell ref="AS60:AX60"/>
    <mergeCell ref="AX47:BA47"/>
    <mergeCell ref="BB47:BE47"/>
    <mergeCell ref="AX46:BA46"/>
    <mergeCell ref="AT46:AW46"/>
    <mergeCell ref="AK76:AQ76"/>
    <mergeCell ref="I81:O81"/>
    <mergeCell ref="AY81:BE81"/>
    <mergeCell ref="AR81:AX81"/>
    <mergeCell ref="AD81:AJ81"/>
    <mergeCell ref="AR78:AX78"/>
    <mergeCell ref="W76:AC76"/>
    <mergeCell ref="AD80:AJ80"/>
    <mergeCell ref="AY78:BE78"/>
    <mergeCell ref="AY77:BE77"/>
    <mergeCell ref="AD78:AJ78"/>
    <mergeCell ref="AG72:BE72"/>
    <mergeCell ref="AK81:AQ81"/>
    <mergeCell ref="BB104:BD105"/>
    <mergeCell ref="AV108:BA109"/>
    <mergeCell ref="AQ107:AS107"/>
    <mergeCell ref="BB108:BD109"/>
    <mergeCell ref="AV88:BA89"/>
    <mergeCell ref="AV104:BA105"/>
    <mergeCell ref="BB92:BD93"/>
    <mergeCell ref="BB100:BD101"/>
    <mergeCell ref="AQ106:AS106"/>
    <mergeCell ref="AQ91:AS91"/>
    <mergeCell ref="AO145:AT145"/>
    <mergeCell ref="AO146:AT146"/>
    <mergeCell ref="AU139:BC140"/>
    <mergeCell ref="AP139:AS139"/>
    <mergeCell ref="AU145:BC148"/>
    <mergeCell ref="AP125:AS125"/>
    <mergeCell ref="AP134:AS134"/>
    <mergeCell ref="AP128:AS128"/>
    <mergeCell ref="AC140:AF140"/>
    <mergeCell ref="AH139:AI139"/>
    <mergeCell ref="AJ139:AN139"/>
    <mergeCell ref="AC139:AF139"/>
    <mergeCell ref="AP140:AS140"/>
    <mergeCell ref="AP131:AS131"/>
    <mergeCell ref="AC137:AF137"/>
    <mergeCell ref="AC133:AF133"/>
    <mergeCell ref="AP136:AS136"/>
    <mergeCell ref="AC136:AF136"/>
    <mergeCell ref="AP133:AS133"/>
    <mergeCell ref="AH136:AN136"/>
    <mergeCell ref="AU133:BC134"/>
    <mergeCell ref="AP129:AS129"/>
    <mergeCell ref="AP132:AS132"/>
    <mergeCell ref="AU131:BC132"/>
    <mergeCell ref="AC132:AF132"/>
    <mergeCell ref="AC131:AF131"/>
    <mergeCell ref="AH134:AN134"/>
    <mergeCell ref="AH133:AN133"/>
    <mergeCell ref="AH132:AN132"/>
    <mergeCell ref="AC134:AF134"/>
    <mergeCell ref="AC146:AN146"/>
    <mergeCell ref="Z145:AB145"/>
    <mergeCell ref="T145:Y145"/>
    <mergeCell ref="AU136:BC137"/>
    <mergeCell ref="AH137:AN137"/>
    <mergeCell ref="AJ140:AN140"/>
    <mergeCell ref="AH140:AI140"/>
    <mergeCell ref="W142:AB142"/>
    <mergeCell ref="AP137:AS137"/>
    <mergeCell ref="Z146:AB146"/>
    <mergeCell ref="P140:S140"/>
    <mergeCell ref="H146:S146"/>
    <mergeCell ref="K143:BC143"/>
    <mergeCell ref="A142:I142"/>
    <mergeCell ref="A145:B145"/>
    <mergeCell ref="U140:V140"/>
    <mergeCell ref="W140:AA140"/>
    <mergeCell ref="J142:U142"/>
    <mergeCell ref="H145:S145"/>
    <mergeCell ref="AC145:AN145"/>
    <mergeCell ref="A146:B146"/>
    <mergeCell ref="T146:Y146"/>
    <mergeCell ref="C148:G148"/>
    <mergeCell ref="A137:B137"/>
    <mergeCell ref="H140:N140"/>
    <mergeCell ref="C146:G146"/>
    <mergeCell ref="C145:G145"/>
    <mergeCell ref="A148:B148"/>
    <mergeCell ref="A140:B140"/>
    <mergeCell ref="C140:G140"/>
    <mergeCell ref="A143:J143"/>
    <mergeCell ref="H136:N136"/>
    <mergeCell ref="A134:B134"/>
    <mergeCell ref="C134:G134"/>
    <mergeCell ref="H137:N137"/>
    <mergeCell ref="A136:B136"/>
    <mergeCell ref="C136:G136"/>
    <mergeCell ref="H139:N139"/>
    <mergeCell ref="A139:B139"/>
    <mergeCell ref="H134:N134"/>
    <mergeCell ref="A133:B133"/>
    <mergeCell ref="A124:B124"/>
    <mergeCell ref="A125:B125"/>
    <mergeCell ref="A127:B127"/>
    <mergeCell ref="A135:G135"/>
    <mergeCell ref="C139:G139"/>
    <mergeCell ref="A138:G138"/>
    <mergeCell ref="C137:G137"/>
    <mergeCell ref="C123:G123"/>
    <mergeCell ref="C124:G124"/>
    <mergeCell ref="C133:G133"/>
    <mergeCell ref="C132:G132"/>
    <mergeCell ref="C131:G131"/>
    <mergeCell ref="C125:G125"/>
    <mergeCell ref="P132:S132"/>
    <mergeCell ref="A130:G130"/>
    <mergeCell ref="A131:B131"/>
    <mergeCell ref="C126:G126"/>
    <mergeCell ref="A129:B129"/>
    <mergeCell ref="C127:G127"/>
    <mergeCell ref="C128:G128"/>
    <mergeCell ref="C129:G129"/>
    <mergeCell ref="A132:B132"/>
    <mergeCell ref="A128:B128"/>
    <mergeCell ref="P123:S123"/>
    <mergeCell ref="H126:N126"/>
    <mergeCell ref="H125:N125"/>
    <mergeCell ref="AC122:AF122"/>
    <mergeCell ref="AV96:BA97"/>
    <mergeCell ref="AV100:BA101"/>
    <mergeCell ref="U123:AA123"/>
    <mergeCell ref="P122:S122"/>
    <mergeCell ref="AC123:AF123"/>
    <mergeCell ref="AU126:BC129"/>
    <mergeCell ref="AQ87:AU87"/>
    <mergeCell ref="AV92:BA93"/>
    <mergeCell ref="D116:I117"/>
    <mergeCell ref="A119:G119"/>
    <mergeCell ref="AL87:AP87"/>
    <mergeCell ref="AG87:AK87"/>
    <mergeCell ref="O87:S87"/>
    <mergeCell ref="T87:X87"/>
    <mergeCell ref="Y87:AF87"/>
    <mergeCell ref="AV112:BA113"/>
    <mergeCell ref="BB88:BD89"/>
    <mergeCell ref="AQ90:AS90"/>
    <mergeCell ref="AE101:AF102"/>
    <mergeCell ref="AY79:BE79"/>
    <mergeCell ref="BB96:BD97"/>
    <mergeCell ref="AY80:BE80"/>
    <mergeCell ref="AK79:AQ79"/>
    <mergeCell ref="AR79:AX79"/>
    <mergeCell ref="K85:BD85"/>
    <mergeCell ref="J87:N87"/>
    <mergeCell ref="W77:AC77"/>
    <mergeCell ref="P80:V80"/>
    <mergeCell ref="W78:AC78"/>
    <mergeCell ref="P77:V77"/>
    <mergeCell ref="AR77:AX77"/>
    <mergeCell ref="AR80:AX80"/>
    <mergeCell ref="AK77:AQ77"/>
    <mergeCell ref="P78:V78"/>
    <mergeCell ref="B33:H33"/>
    <mergeCell ref="I80:O80"/>
    <mergeCell ref="P76:V76"/>
    <mergeCell ref="AD76:AJ76"/>
    <mergeCell ref="A75:F75"/>
    <mergeCell ref="P56:U56"/>
    <mergeCell ref="W55:AB55"/>
    <mergeCell ref="B80:H80"/>
    <mergeCell ref="I76:O76"/>
    <mergeCell ref="B77:H77"/>
    <mergeCell ref="A43:C43"/>
    <mergeCell ref="I21:M21"/>
    <mergeCell ref="B50:H50"/>
    <mergeCell ref="B49:H49"/>
    <mergeCell ref="I24:N24"/>
    <mergeCell ref="A70:AB72"/>
    <mergeCell ref="D40:G40"/>
    <mergeCell ref="A32:H32"/>
    <mergeCell ref="D25:G25"/>
    <mergeCell ref="A69:F69"/>
    <mergeCell ref="I20:M20"/>
    <mergeCell ref="N20:R20"/>
    <mergeCell ref="I22:M22"/>
    <mergeCell ref="D24:G24"/>
    <mergeCell ref="B20:H20"/>
    <mergeCell ref="A24:C24"/>
    <mergeCell ref="B21:H21"/>
    <mergeCell ref="N21:R21"/>
    <mergeCell ref="S5:W5"/>
    <mergeCell ref="N22:R22"/>
    <mergeCell ref="P24:U24"/>
    <mergeCell ref="B22:H22"/>
    <mergeCell ref="B47:H47"/>
    <mergeCell ref="A1:BE1"/>
    <mergeCell ref="A3:H3"/>
    <mergeCell ref="I3:K3"/>
    <mergeCell ref="S3:U3"/>
    <mergeCell ref="L3:R3"/>
    <mergeCell ref="A2:J2"/>
    <mergeCell ref="A4:H4"/>
    <mergeCell ref="I6:M6"/>
    <mergeCell ref="N6:R6"/>
    <mergeCell ref="N5:R5"/>
    <mergeCell ref="I5:M5"/>
    <mergeCell ref="B5:H5"/>
    <mergeCell ref="B6:H6"/>
    <mergeCell ref="I4:M4"/>
    <mergeCell ref="V3:AB3"/>
    <mergeCell ref="P10:U10"/>
    <mergeCell ref="X6:AB6"/>
    <mergeCell ref="S7:W7"/>
    <mergeCell ref="S6:W6"/>
    <mergeCell ref="X8:AB8"/>
    <mergeCell ref="X7:AB7"/>
    <mergeCell ref="N4:R4"/>
    <mergeCell ref="N8:R8"/>
    <mergeCell ref="S4:W4"/>
    <mergeCell ref="AD3:AK3"/>
    <mergeCell ref="K2:AB2"/>
    <mergeCell ref="AC2:BE2"/>
    <mergeCell ref="AL3:AN3"/>
    <mergeCell ref="X4:AB4"/>
    <mergeCell ref="AV4:AZ4"/>
    <mergeCell ref="AV3:AX3"/>
    <mergeCell ref="AY3:BE3"/>
    <mergeCell ref="AL4:AP4"/>
    <mergeCell ref="AD4:AK4"/>
    <mergeCell ref="B8:H8"/>
    <mergeCell ref="A15:C15"/>
    <mergeCell ref="A10:C10"/>
    <mergeCell ref="A11:C13"/>
    <mergeCell ref="D10:G10"/>
    <mergeCell ref="BA4:BE4"/>
    <mergeCell ref="AZ12:BE12"/>
    <mergeCell ref="AZ10:BE10"/>
    <mergeCell ref="AZ11:BE11"/>
    <mergeCell ref="AV8:AZ8"/>
    <mergeCell ref="AQ4:AU4"/>
    <mergeCell ref="AL12:AQ12"/>
    <mergeCell ref="AQ5:AU5"/>
    <mergeCell ref="AV6:AZ6"/>
    <mergeCell ref="AV5:AZ5"/>
    <mergeCell ref="AL5:AP5"/>
    <mergeCell ref="AL7:AP7"/>
    <mergeCell ref="AS11:AX11"/>
    <mergeCell ref="AL8:AP8"/>
    <mergeCell ref="BA5:BE5"/>
    <mergeCell ref="AV7:AZ7"/>
    <mergeCell ref="AQ6:AU6"/>
    <mergeCell ref="BA6:BE6"/>
    <mergeCell ref="BA7:BE7"/>
    <mergeCell ref="AQ7:AU7"/>
    <mergeCell ref="BA8:BE8"/>
    <mergeCell ref="AL15:AQ15"/>
    <mergeCell ref="AD10:AF10"/>
    <mergeCell ref="AZ14:BE14"/>
    <mergeCell ref="AZ15:BE15"/>
    <mergeCell ref="AG10:AJ10"/>
    <mergeCell ref="AE8:AK8"/>
    <mergeCell ref="AD11:AF13"/>
    <mergeCell ref="AG12:AJ12"/>
    <mergeCell ref="AG11:AJ11"/>
    <mergeCell ref="I19:M19"/>
    <mergeCell ref="I17:K17"/>
    <mergeCell ref="V17:AB17"/>
    <mergeCell ref="I13:N13"/>
    <mergeCell ref="S17:U17"/>
    <mergeCell ref="L17:R17"/>
    <mergeCell ref="P13:U13"/>
    <mergeCell ref="W15:AB15"/>
    <mergeCell ref="W14:AB14"/>
    <mergeCell ref="W13:AB13"/>
    <mergeCell ref="A17:H17"/>
    <mergeCell ref="A18:H18"/>
    <mergeCell ref="B19:H19"/>
    <mergeCell ref="AS14:AX14"/>
    <mergeCell ref="AD14:AF14"/>
    <mergeCell ref="AD17:AK17"/>
    <mergeCell ref="D14:G14"/>
    <mergeCell ref="I15:N15"/>
    <mergeCell ref="I14:N14"/>
    <mergeCell ref="A14:C14"/>
    <mergeCell ref="V31:AB31"/>
    <mergeCell ref="I45:K45"/>
    <mergeCell ref="AV31:AX31"/>
    <mergeCell ref="P41:U41"/>
    <mergeCell ref="P40:U40"/>
    <mergeCell ref="AE36:AK36"/>
    <mergeCell ref="AS41:AX41"/>
    <mergeCell ref="AS40:AX40"/>
    <mergeCell ref="W42:AB42"/>
    <mergeCell ref="I43:N43"/>
    <mergeCell ref="B7:H7"/>
    <mergeCell ref="X5:AB5"/>
    <mergeCell ref="AG14:AJ14"/>
    <mergeCell ref="AE7:AK7"/>
    <mergeCell ref="I7:M7"/>
    <mergeCell ref="S8:W8"/>
    <mergeCell ref="N7:R7"/>
    <mergeCell ref="AE5:AK5"/>
    <mergeCell ref="I8:M8"/>
    <mergeCell ref="I10:N10"/>
    <mergeCell ref="X18:AB18"/>
    <mergeCell ref="W24:AB24"/>
    <mergeCell ref="S21:W21"/>
    <mergeCell ref="X19:AB19"/>
    <mergeCell ref="S18:W18"/>
    <mergeCell ref="X22:AB22"/>
    <mergeCell ref="S22:W22"/>
    <mergeCell ref="S19:W19"/>
    <mergeCell ref="X21:AB21"/>
    <mergeCell ref="S20:W20"/>
    <mergeCell ref="A92:C93"/>
    <mergeCell ref="A96:C97"/>
    <mergeCell ref="A88:C89"/>
    <mergeCell ref="A104:C105"/>
    <mergeCell ref="D88:I89"/>
    <mergeCell ref="D96:I97"/>
    <mergeCell ref="D100:I101"/>
    <mergeCell ref="A100:C101"/>
    <mergeCell ref="AL94:AN94"/>
    <mergeCell ref="AL111:AN111"/>
    <mergeCell ref="B78:H78"/>
    <mergeCell ref="BB116:BD117"/>
    <mergeCell ref="AV116:BA117"/>
    <mergeCell ref="AU121:BC121"/>
    <mergeCell ref="U121:AT121"/>
    <mergeCell ref="AK80:AQ80"/>
    <mergeCell ref="H120:AL120"/>
    <mergeCell ref="AL110:AN110"/>
    <mergeCell ref="U131:AA131"/>
    <mergeCell ref="U128:AA128"/>
    <mergeCell ref="U127:AA127"/>
    <mergeCell ref="BB112:BD113"/>
    <mergeCell ref="AP122:AS122"/>
    <mergeCell ref="AU122:BC125"/>
    <mergeCell ref="AQ114:AS114"/>
    <mergeCell ref="AQ115:AS115"/>
    <mergeCell ref="AH123:AN123"/>
    <mergeCell ref="AH131:AN131"/>
    <mergeCell ref="U126:AA126"/>
    <mergeCell ref="AC129:AF129"/>
    <mergeCell ref="AC128:AF128"/>
    <mergeCell ref="AP127:AS127"/>
    <mergeCell ref="AH129:AN129"/>
    <mergeCell ref="AH128:AN128"/>
    <mergeCell ref="AH126:AN126"/>
    <mergeCell ref="AP126:AS126"/>
    <mergeCell ref="AC127:AF127"/>
    <mergeCell ref="AP123:AS123"/>
    <mergeCell ref="AC125:AF125"/>
    <mergeCell ref="AP124:AS124"/>
    <mergeCell ref="AH125:AN125"/>
    <mergeCell ref="AC124:AF124"/>
    <mergeCell ref="U137:AA137"/>
    <mergeCell ref="U136:AA136"/>
    <mergeCell ref="U129:AA129"/>
    <mergeCell ref="AC126:AF126"/>
    <mergeCell ref="AH127:AN127"/>
    <mergeCell ref="P124:S124"/>
    <mergeCell ref="U139:V139"/>
    <mergeCell ref="W139:AA139"/>
    <mergeCell ref="P137:S137"/>
    <mergeCell ref="P134:S134"/>
    <mergeCell ref="P136:S136"/>
    <mergeCell ref="P139:S139"/>
    <mergeCell ref="U134:AA134"/>
    <mergeCell ref="U133:AA133"/>
    <mergeCell ref="U132:AA132"/>
    <mergeCell ref="P129:S129"/>
    <mergeCell ref="AG102:AI102"/>
    <mergeCell ref="AE103:AF104"/>
    <mergeCell ref="A126:B126"/>
    <mergeCell ref="H121:T121"/>
    <mergeCell ref="D92:I93"/>
    <mergeCell ref="AA113:AD113"/>
    <mergeCell ref="Y89:AF92"/>
    <mergeCell ref="AH124:AN124"/>
    <mergeCell ref="AH122:AN122"/>
    <mergeCell ref="H123:N123"/>
    <mergeCell ref="H133:N133"/>
    <mergeCell ref="H132:N132"/>
    <mergeCell ref="H131:N131"/>
    <mergeCell ref="H129:N129"/>
    <mergeCell ref="P128:S128"/>
    <mergeCell ref="P126:S126"/>
    <mergeCell ref="P131:S131"/>
    <mergeCell ref="H128:N128"/>
    <mergeCell ref="H127:N127"/>
    <mergeCell ref="P133:S133"/>
    <mergeCell ref="P127:S127"/>
    <mergeCell ref="U125:AA125"/>
    <mergeCell ref="U124:AA124"/>
    <mergeCell ref="A122:B122"/>
    <mergeCell ref="H122:N122"/>
    <mergeCell ref="U122:AA122"/>
    <mergeCell ref="P125:S125"/>
    <mergeCell ref="A123:B123"/>
    <mergeCell ref="H124:N124"/>
    <mergeCell ref="AL95:AN95"/>
    <mergeCell ref="L115:N115"/>
    <mergeCell ref="A120:G120"/>
    <mergeCell ref="C122:G122"/>
    <mergeCell ref="P81:V81"/>
    <mergeCell ref="Q95:S95"/>
    <mergeCell ref="Q110:S110"/>
    <mergeCell ref="Q111:S111"/>
    <mergeCell ref="V102:X102"/>
    <mergeCell ref="D104:I105"/>
    <mergeCell ref="Q94:S94"/>
    <mergeCell ref="AG103:AI103"/>
    <mergeCell ref="L106:N106"/>
    <mergeCell ref="L107:N107"/>
    <mergeCell ref="Z93:AE94"/>
    <mergeCell ref="L99:N99"/>
    <mergeCell ref="V103:X103"/>
    <mergeCell ref="A112:C113"/>
    <mergeCell ref="A108:C109"/>
    <mergeCell ref="D112:I113"/>
    <mergeCell ref="A121:G121"/>
    <mergeCell ref="AA104:AD104"/>
    <mergeCell ref="AA103:AD103"/>
    <mergeCell ref="A116:C117"/>
    <mergeCell ref="AA114:AD114"/>
    <mergeCell ref="L114:N114"/>
    <mergeCell ref="D108:I109"/>
    <mergeCell ref="A84:J84"/>
    <mergeCell ref="D53:G53"/>
    <mergeCell ref="B81:H81"/>
    <mergeCell ref="W56:AB56"/>
    <mergeCell ref="D54:G54"/>
    <mergeCell ref="P54:U54"/>
    <mergeCell ref="A65:U65"/>
    <mergeCell ref="A64:U64"/>
    <mergeCell ref="B61:H61"/>
    <mergeCell ref="W57:AB57"/>
    <mergeCell ref="I54:N54"/>
    <mergeCell ref="I53:N53"/>
    <mergeCell ref="P53:U53"/>
    <mergeCell ref="P55:U55"/>
    <mergeCell ref="I55:N55"/>
    <mergeCell ref="I57:N57"/>
    <mergeCell ref="AX49:BA49"/>
    <mergeCell ref="AG60:AJ60"/>
    <mergeCell ref="AL60:AQ60"/>
    <mergeCell ref="AS54:AX54"/>
    <mergeCell ref="AP49:AS49"/>
    <mergeCell ref="AZ55:BE55"/>
    <mergeCell ref="AL53:AQ53"/>
    <mergeCell ref="BB51:BE51"/>
    <mergeCell ref="AZ60:BE60"/>
    <mergeCell ref="AZ53:BE53"/>
    <mergeCell ref="AL62:AQ62"/>
    <mergeCell ref="AS62:AX62"/>
    <mergeCell ref="AZ62:BE62"/>
    <mergeCell ref="AS59:AX59"/>
    <mergeCell ref="AZ54:BE54"/>
    <mergeCell ref="AS55:AX55"/>
    <mergeCell ref="AO3:AU3"/>
    <mergeCell ref="AQ8:AU8"/>
    <mergeCell ref="AL13:AQ13"/>
    <mergeCell ref="BB49:BE49"/>
    <mergeCell ref="AX50:BA50"/>
    <mergeCell ref="AT49:AW49"/>
    <mergeCell ref="AL10:AQ10"/>
    <mergeCell ref="AL11:AQ11"/>
    <mergeCell ref="BB50:BE50"/>
    <mergeCell ref="AV18:AZ18"/>
    <mergeCell ref="BB48:BE48"/>
    <mergeCell ref="AP48:AS48"/>
    <mergeCell ref="AT48:AW48"/>
    <mergeCell ref="AS25:AX25"/>
    <mergeCell ref="AS38:AX38"/>
    <mergeCell ref="AZ38:BE38"/>
    <mergeCell ref="AV36:AZ36"/>
    <mergeCell ref="BA36:BE36"/>
    <mergeCell ref="AY31:BE31"/>
    <mergeCell ref="BB46:BE46"/>
    <mergeCell ref="AE6:AK6"/>
    <mergeCell ref="AL6:AP6"/>
    <mergeCell ref="AL18:AP18"/>
    <mergeCell ref="AQ18:AU18"/>
    <mergeCell ref="AE19:AK19"/>
    <mergeCell ref="AE22:AK22"/>
    <mergeCell ref="AS10:AX10"/>
    <mergeCell ref="AS12:AX12"/>
    <mergeCell ref="AE20:AK20"/>
    <mergeCell ref="AV17:AX17"/>
    <mergeCell ref="AQ99:AS99"/>
    <mergeCell ref="AV20:AZ20"/>
    <mergeCell ref="AZ58:BE58"/>
    <mergeCell ref="AS53:AX53"/>
    <mergeCell ref="AZ56:BE56"/>
    <mergeCell ref="AS56:AX56"/>
    <mergeCell ref="AQ98:AS98"/>
    <mergeCell ref="AS57:AX57"/>
    <mergeCell ref="AL61:AQ61"/>
    <mergeCell ref="AS61:AX61"/>
    <mergeCell ref="L90:N90"/>
    <mergeCell ref="I48:M48"/>
    <mergeCell ref="N48:R48"/>
    <mergeCell ref="S48:W48"/>
    <mergeCell ref="X48:AB48"/>
    <mergeCell ref="I49:M49"/>
    <mergeCell ref="N49:R49"/>
    <mergeCell ref="A83:P83"/>
    <mergeCell ref="K84:BD84"/>
    <mergeCell ref="I78:O78"/>
    <mergeCell ref="L91:N91"/>
    <mergeCell ref="L98:N98"/>
    <mergeCell ref="AG61:AJ61"/>
    <mergeCell ref="AP47:AS47"/>
    <mergeCell ref="AT47:AW47"/>
    <mergeCell ref="AL47:AO47"/>
    <mergeCell ref="AL49:AO49"/>
    <mergeCell ref="AK78:AQ78"/>
    <mergeCell ref="AL54:AQ54"/>
    <mergeCell ref="AL57:AQ57"/>
    <mergeCell ref="AL21:AP21"/>
    <mergeCell ref="AQ21:AU21"/>
    <mergeCell ref="AV21:AZ21"/>
    <mergeCell ref="BA21:BE21"/>
    <mergeCell ref="AL20:AP20"/>
    <mergeCell ref="AQ20:AU20"/>
    <mergeCell ref="AD24:AF24"/>
    <mergeCell ref="AD25:AF27"/>
    <mergeCell ref="AD28:AF28"/>
    <mergeCell ref="AD29:AF29"/>
    <mergeCell ref="AL25:AQ25"/>
    <mergeCell ref="AL28:AQ28"/>
    <mergeCell ref="AS26:AX26"/>
    <mergeCell ref="AZ25:BE25"/>
    <mergeCell ref="AZ28:BE28"/>
    <mergeCell ref="AD43:AF43"/>
    <mergeCell ref="I47:M47"/>
    <mergeCell ref="N47:R47"/>
    <mergeCell ref="S47:W47"/>
    <mergeCell ref="X47:AB47"/>
    <mergeCell ref="AD39:AF41"/>
    <mergeCell ref="AD42:AF42"/>
    <mergeCell ref="A45:H45"/>
    <mergeCell ref="L45:R45"/>
    <mergeCell ref="S45:U45"/>
    <mergeCell ref="V45:AB45"/>
    <mergeCell ref="D43:G43"/>
    <mergeCell ref="A39:C41"/>
    <mergeCell ref="A42:C42"/>
    <mergeCell ref="D42:G42"/>
    <mergeCell ref="D41:G41"/>
    <mergeCell ref="D39:G39"/>
    <mergeCell ref="I39:N39"/>
    <mergeCell ref="W40:AB40"/>
    <mergeCell ref="I41:N41"/>
    <mergeCell ref="AQ36:AU36"/>
    <mergeCell ref="A38:C38"/>
    <mergeCell ref="D38:G38"/>
    <mergeCell ref="I38:N38"/>
    <mergeCell ref="P38:U38"/>
    <mergeCell ref="W38:AB38"/>
    <mergeCell ref="AD38:AF38"/>
    <mergeCell ref="BA35:BE35"/>
    <mergeCell ref="AE34:AK34"/>
    <mergeCell ref="S34:W34"/>
    <mergeCell ref="AG38:AJ38"/>
    <mergeCell ref="AL38:AQ38"/>
    <mergeCell ref="I36:M36"/>
    <mergeCell ref="N36:R36"/>
    <mergeCell ref="S36:W36"/>
    <mergeCell ref="X36:AB36"/>
    <mergeCell ref="AL36:AP36"/>
    <mergeCell ref="AQ32:AU32"/>
    <mergeCell ref="AV32:AZ32"/>
    <mergeCell ref="BA32:BE32"/>
    <mergeCell ref="AV34:AZ34"/>
    <mergeCell ref="BA34:BE34"/>
    <mergeCell ref="S35:W35"/>
    <mergeCell ref="X35:AB35"/>
    <mergeCell ref="AL35:AP35"/>
    <mergeCell ref="AQ35:AU35"/>
    <mergeCell ref="AV35:AZ35"/>
    <mergeCell ref="AL33:AP33"/>
    <mergeCell ref="AQ33:AU33"/>
    <mergeCell ref="BA33:BE33"/>
    <mergeCell ref="I46:M46"/>
    <mergeCell ref="N46:R46"/>
    <mergeCell ref="S46:W46"/>
    <mergeCell ref="X46:AB46"/>
    <mergeCell ref="X34:AB34"/>
    <mergeCell ref="AL34:AP34"/>
    <mergeCell ref="AQ34:AU34"/>
    <mergeCell ref="I32:M32"/>
    <mergeCell ref="N32:R32"/>
    <mergeCell ref="S32:W32"/>
    <mergeCell ref="X32:AB32"/>
    <mergeCell ref="I35:M35"/>
    <mergeCell ref="N35:R35"/>
    <mergeCell ref="S33:W33"/>
    <mergeCell ref="X33:AB33"/>
  </mergeCells>
  <conditionalFormatting sqref="BA21:BE21 AV20:BE20 AT47:BE48 AX47:BE49 BB50:BE50 X35:AB35 N33:AB33 AP47:AS47 X21:AB21 N19:AB19 S20:AB20 N5:AB5 S6:AB6 S34:AB34 BA7:BE7 AQ5:BE5 AV6:BE6 X7:AB7 AQ33:BE33 BA35:BE35 AV34:BE34 AQ19:BE19 X49:AB49 N47:AB47 S48:AB48 X60:X62 N60 S60:S61">
    <cfRule type="cellIs" priority="29" dxfId="31" operator="equal" stopIfTrue="1">
      <formula>0</formula>
    </cfRule>
  </conditionalFormatting>
  <conditionalFormatting sqref="I32:AB32 I4:AB4 I18:AB18 I46:AB46 I59 N59:X59">
    <cfRule type="cellIs" priority="17" dxfId="30" operator="lessThan" stopIfTrue="1">
      <formula>41</formula>
    </cfRule>
  </conditionalFormatting>
  <conditionalFormatting sqref="AL46:BE46 AE19:AK22 AQ32:BE32 AL18 AQ4:BE4 AL4 AE5:AK8 AQ18:BE18 AE33:AK36 AL32 AE47:AK51">
    <cfRule type="cellIs" priority="16" dxfId="29" operator="lessThan" stopIfTrue="1">
      <formula>41</formula>
    </cfRule>
  </conditionalFormatting>
  <conditionalFormatting sqref="B19:H22 B5:B8 B33:H36 B47:H50 B60:B62">
    <cfRule type="cellIs" priority="18" dxfId="30" operator="lessThan" stopIfTrue="1">
      <formula>41</formula>
    </cfRule>
    <cfRule type="cellIs" priority="19" dxfId="30" operator="lessThan" stopIfTrue="1">
      <formula>41</formula>
    </cfRule>
  </conditionalFormatting>
  <printOptions horizontalCentered="1"/>
  <pageMargins left="0.35433070866141736" right="0.3937007874015748" top="0.31496062992125984" bottom="0.1968503937007874" header="0.4724409448818898" footer="0.2755905511811024"/>
  <pageSetup fitToHeight="1" fitToWidth="1" orientation="portrait" paperSize="9" scale="79"/>
  <rowBreaks count="1" manualBreakCount="1">
    <brk id="84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namiki</dc:creator>
  <cp:keywords/>
  <dc:description/>
  <cp:lastModifiedBy>Microsoft Office ユーザー</cp:lastModifiedBy>
  <cp:lastPrinted>2015-11-10T10:45:34Z</cp:lastPrinted>
  <dcterms:created xsi:type="dcterms:W3CDTF">2004-10-23T21:29:12Z</dcterms:created>
  <dcterms:modified xsi:type="dcterms:W3CDTF">2015-12-20T13:51:30Z</dcterms:modified>
  <cp:category/>
  <cp:version/>
  <cp:contentType/>
  <cp:contentStatus/>
</cp:coreProperties>
</file>