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90" windowWidth="23040" windowHeight="12270" activeTab="1"/>
  </bookViews>
  <sheets>
    <sheet name="2021日程表 (修正)" sheetId="25" r:id="rId1"/>
    <sheet name="21対戦表" sheetId="24" r:id="rId2"/>
    <sheet name="ＭＶＰ" sheetId="21" r:id="rId3"/>
    <sheet name="警告・退場" sheetId="22" r:id="rId4"/>
  </sheets>
  <definedNames>
    <definedName name="_xlnm.Print_Area" localSheetId="0">'2021日程表 (修正)'!$A$1:$AH$37</definedName>
    <definedName name="_xlnm.Print_Area" localSheetId="1">'21対戦表'!$A$1:$AR$36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" i="25" l="1"/>
  <c r="AN19" i="24"/>
  <c r="AO22" i="24"/>
  <c r="AG6" i="25"/>
  <c r="AN7" i="24"/>
  <c r="E101" i="21"/>
  <c r="E8" i="22"/>
  <c r="AN34" i="24"/>
  <c r="AT36" i="24"/>
  <c r="AT35" i="24"/>
  <c r="AP34" i="24"/>
  <c r="AO34" i="24"/>
  <c r="AT33" i="24"/>
  <c r="AT32" i="24"/>
  <c r="AP31" i="24"/>
  <c r="AO31" i="24"/>
  <c r="AN31" i="24"/>
  <c r="AT30" i="24"/>
  <c r="AT29" i="24"/>
  <c r="AP28" i="24"/>
  <c r="AO28" i="24"/>
  <c r="AN28" i="24"/>
  <c r="AT27" i="24"/>
  <c r="AT26" i="24"/>
  <c r="AP25" i="24"/>
  <c r="AO25" i="24"/>
  <c r="AN25" i="24"/>
  <c r="AT24" i="24"/>
  <c r="AT23" i="24"/>
  <c r="AP22" i="24"/>
  <c r="AN22" i="24"/>
  <c r="AT21" i="24"/>
  <c r="AT20" i="24"/>
  <c r="AP19" i="24"/>
  <c r="AO19" i="24"/>
  <c r="AT18" i="24"/>
  <c r="AT17" i="24"/>
  <c r="AP16" i="24"/>
  <c r="AO16" i="24"/>
  <c r="AN16" i="24"/>
  <c r="AT15" i="24"/>
  <c r="AT14" i="24"/>
  <c r="AP13" i="24"/>
  <c r="AO13" i="24"/>
  <c r="AN13" i="24"/>
  <c r="AT12" i="24"/>
  <c r="AT11" i="24"/>
  <c r="AP10" i="24"/>
  <c r="AO10" i="24"/>
  <c r="AN10" i="24"/>
  <c r="AT9" i="24"/>
  <c r="AT8" i="24"/>
  <c r="AP7" i="24"/>
  <c r="AO7" i="24"/>
  <c r="AT6" i="24"/>
  <c r="AT5" i="24"/>
  <c r="AP4" i="24"/>
  <c r="AO4" i="24"/>
  <c r="AN4" i="24"/>
  <c r="AK3" i="24"/>
  <c r="AH3" i="24"/>
  <c r="AE3" i="24"/>
  <c r="AB3" i="24"/>
  <c r="Y3" i="24"/>
  <c r="V3" i="24"/>
  <c r="S3" i="24"/>
  <c r="P3" i="24"/>
  <c r="M3" i="24"/>
  <c r="J3" i="24"/>
  <c r="G3" i="24"/>
  <c r="AQ28" i="24" l="1"/>
  <c r="AS28" i="24" s="1"/>
  <c r="AQ7" i="24"/>
  <c r="AS7" i="24" s="1"/>
  <c r="AQ22" i="24"/>
  <c r="AS22" i="24" s="1"/>
  <c r="AQ19" i="24"/>
  <c r="AS19" i="24" s="1"/>
  <c r="AQ25" i="24"/>
  <c r="AS25" i="24" s="1"/>
  <c r="AQ16" i="24"/>
  <c r="AS16" i="24" s="1"/>
  <c r="AQ13" i="24"/>
  <c r="AS13" i="24" s="1"/>
  <c r="AQ34" i="24"/>
  <c r="AS34" i="24" s="1"/>
  <c r="AQ4" i="24"/>
  <c r="AS4" i="24" s="1"/>
  <c r="AQ31" i="24"/>
  <c r="AS31" i="24" s="1"/>
  <c r="AQ10" i="24"/>
  <c r="AS10" i="24" s="1"/>
  <c r="AY22" i="24" l="1"/>
  <c r="AY13" i="24"/>
  <c r="BB4" i="24"/>
  <c r="AW28" i="24"/>
  <c r="AV22" i="24"/>
  <c r="BC28" i="24"/>
  <c r="AZ4" i="24"/>
  <c r="BB28" i="24"/>
  <c r="AU19" i="24"/>
  <c r="AW19" i="24"/>
  <c r="AZ19" i="24"/>
  <c r="BD22" i="24"/>
  <c r="BD19" i="24"/>
  <c r="AV16" i="24"/>
  <c r="AW16" i="24"/>
  <c r="BA16" i="24"/>
  <c r="BC22" i="24"/>
  <c r="AX4" i="24"/>
  <c r="AX16" i="24"/>
  <c r="AZ31" i="24"/>
  <c r="BA28" i="24"/>
  <c r="AU16" i="24"/>
  <c r="AV13" i="24"/>
  <c r="BB13" i="24"/>
  <c r="BC19" i="24"/>
  <c r="AW4" i="24"/>
  <c r="BD16" i="24"/>
  <c r="AU13" i="24"/>
  <c r="BB22" i="24"/>
  <c r="AZ28" i="24"/>
  <c r="AW13" i="24"/>
  <c r="BA13" i="24"/>
  <c r="BA34" i="24"/>
  <c r="AZ16" i="24"/>
  <c r="AZ34" i="24"/>
  <c r="AV28" i="24"/>
  <c r="BC34" i="24"/>
  <c r="BD4" i="24"/>
  <c r="AY19" i="24"/>
  <c r="AY34" i="24"/>
  <c r="AX34" i="24"/>
  <c r="AX22" i="24"/>
  <c r="AU34" i="24"/>
  <c r="AY4" i="24"/>
  <c r="AU31" i="24"/>
  <c r="AZ13" i="24"/>
  <c r="BD31" i="24"/>
  <c r="AY31" i="24"/>
  <c r="BD34" i="24"/>
  <c r="BC4" i="24"/>
  <c r="AY16" i="24"/>
  <c r="AV31" i="24"/>
  <c r="BA31" i="24"/>
  <c r="AU28" i="24"/>
  <c r="AW22" i="24"/>
  <c r="AW31" i="24"/>
  <c r="AX19" i="24"/>
  <c r="BB31" i="24"/>
  <c r="BA10" i="24"/>
  <c r="BC10" i="24"/>
  <c r="BA22" i="24"/>
  <c r="AV4" i="24"/>
  <c r="AV10" i="24"/>
  <c r="AW10" i="24"/>
  <c r="AU10" i="24"/>
  <c r="AY28" i="24"/>
  <c r="BB19" i="24"/>
  <c r="BD13" i="24"/>
  <c r="AW34" i="24"/>
  <c r="BC16" i="24"/>
  <c r="BB10" i="24"/>
  <c r="AZ10" i="24"/>
  <c r="AX31" i="24"/>
  <c r="AX10" i="24"/>
  <c r="AX28" i="24"/>
  <c r="AU22" i="24"/>
  <c r="BA7" i="24"/>
  <c r="AW7" i="24"/>
  <c r="BD7" i="24"/>
  <c r="AZ7" i="24"/>
  <c r="AV7" i="24"/>
  <c r="BC7" i="24"/>
  <c r="AY7" i="24"/>
  <c r="AU7" i="24"/>
  <c r="BB7" i="24"/>
  <c r="AX7" i="24"/>
  <c r="AX13" i="24"/>
  <c r="BC13" i="24"/>
  <c r="AU4" i="24"/>
  <c r="BC25" i="24"/>
  <c r="AY25" i="24"/>
  <c r="AU25" i="24"/>
  <c r="AV25" i="24"/>
  <c r="BB25" i="24"/>
  <c r="AX25" i="24"/>
  <c r="BD25" i="24"/>
  <c r="AZ25" i="24"/>
  <c r="BA25" i="24"/>
  <c r="AW25" i="24"/>
  <c r="BA4" i="24"/>
  <c r="BB16" i="24"/>
  <c r="AV34" i="24"/>
  <c r="BB34" i="24"/>
  <c r="AV19" i="24"/>
  <c r="BA19" i="24"/>
  <c r="BC31" i="24"/>
  <c r="BD28" i="24"/>
  <c r="AZ22" i="24"/>
  <c r="AY10" i="24"/>
  <c r="BD10" i="24"/>
  <c r="AT31" i="24" l="1"/>
  <c r="AR31" i="24" s="1"/>
  <c r="AT4" i="24"/>
  <c r="AR4" i="24" s="1"/>
  <c r="AT16" i="24"/>
  <c r="AR16" i="24" s="1"/>
  <c r="AT28" i="24"/>
  <c r="AR28" i="24" s="1"/>
  <c r="AT19" i="24"/>
  <c r="AR19" i="24" s="1"/>
  <c r="AT13" i="24"/>
  <c r="AR13" i="24" s="1"/>
  <c r="AT34" i="24"/>
  <c r="AR34" i="24" s="1"/>
  <c r="AT10" i="24"/>
  <c r="AR10" i="24" s="1"/>
  <c r="AT25" i="24"/>
  <c r="AR25" i="24" s="1"/>
  <c r="AT7" i="24"/>
  <c r="AR7" i="24" s="1"/>
  <c r="AT22" i="24"/>
  <c r="AR22" i="24" s="1"/>
  <c r="E47" i="21"/>
  <c r="E46" i="21"/>
  <c r="E109" i="21"/>
  <c r="E9" i="21"/>
  <c r="C103" i="21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7" i="22"/>
  <c r="E6" i="22"/>
  <c r="D146" i="21"/>
  <c r="D143" i="21"/>
  <c r="AC142" i="21"/>
  <c r="AB142" i="21"/>
  <c r="AA142" i="21"/>
  <c r="Y142" i="21"/>
  <c r="X142" i="21"/>
  <c r="W142" i="21"/>
  <c r="V142" i="21"/>
  <c r="U142" i="21"/>
  <c r="T142" i="21"/>
  <c r="S142" i="21"/>
  <c r="R142" i="21"/>
  <c r="K142" i="21"/>
  <c r="I142" i="21"/>
  <c r="H142" i="21"/>
  <c r="G142" i="21"/>
  <c r="F142" i="21"/>
  <c r="E137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C114" i="21"/>
  <c r="E113" i="21"/>
  <c r="E112" i="21"/>
  <c r="E111" i="21"/>
  <c r="E110" i="21"/>
  <c r="E108" i="21"/>
  <c r="E107" i="21"/>
  <c r="E106" i="21"/>
  <c r="E105" i="21"/>
  <c r="E104" i="21"/>
  <c r="E103" i="21"/>
  <c r="E102" i="21"/>
  <c r="E100" i="21"/>
  <c r="E99" i="21"/>
  <c r="E98" i="21"/>
  <c r="E97" i="21"/>
  <c r="E96" i="21"/>
  <c r="E95" i="21"/>
  <c r="E94" i="21"/>
  <c r="E93" i="21"/>
  <c r="C93" i="21"/>
  <c r="E92" i="21"/>
  <c r="E91" i="21"/>
  <c r="E90" i="21"/>
  <c r="E89" i="21"/>
  <c r="E88" i="21"/>
  <c r="E87" i="21"/>
  <c r="E86" i="21"/>
  <c r="E85" i="21"/>
  <c r="E84" i="21"/>
  <c r="E83" i="21"/>
  <c r="C83" i="21"/>
  <c r="E82" i="21"/>
  <c r="E81" i="21"/>
  <c r="E80" i="21"/>
  <c r="E79" i="21"/>
  <c r="E78" i="21"/>
  <c r="E77" i="21"/>
  <c r="E76" i="21"/>
  <c r="E75" i="21"/>
  <c r="E74" i="21"/>
  <c r="E73" i="21"/>
  <c r="C73" i="21"/>
  <c r="E72" i="21"/>
  <c r="E71" i="21"/>
  <c r="E70" i="21"/>
  <c r="E69" i="21"/>
  <c r="E68" i="21"/>
  <c r="E67" i="21"/>
  <c r="E66" i="21"/>
  <c r="E65" i="21"/>
  <c r="E64" i="21"/>
  <c r="E63" i="21"/>
  <c r="C63" i="21"/>
  <c r="E62" i="21"/>
  <c r="E61" i="21"/>
  <c r="E60" i="21"/>
  <c r="E59" i="21"/>
  <c r="E58" i="21"/>
  <c r="E57" i="21"/>
  <c r="E56" i="21"/>
  <c r="E55" i="21"/>
  <c r="E54" i="21"/>
  <c r="E53" i="21"/>
  <c r="E52" i="21"/>
  <c r="C52" i="21"/>
  <c r="E51" i="21"/>
  <c r="E50" i="21"/>
  <c r="E49" i="21"/>
  <c r="E48" i="21"/>
  <c r="E45" i="21"/>
  <c r="E44" i="21"/>
  <c r="E43" i="21"/>
  <c r="E42" i="21"/>
  <c r="E41" i="21"/>
  <c r="E40" i="21"/>
  <c r="C40" i="21"/>
  <c r="E39" i="21"/>
  <c r="E38" i="21"/>
  <c r="E37" i="21"/>
  <c r="E36" i="21"/>
  <c r="E35" i="21"/>
  <c r="E34" i="21"/>
  <c r="E33" i="21"/>
  <c r="E32" i="21"/>
  <c r="E31" i="21"/>
  <c r="E30" i="21"/>
  <c r="C30" i="21"/>
  <c r="E29" i="21"/>
  <c r="E28" i="21"/>
  <c r="E27" i="21"/>
  <c r="E26" i="21"/>
  <c r="E25" i="21"/>
  <c r="E24" i="21"/>
  <c r="E23" i="21"/>
  <c r="E22" i="21"/>
  <c r="E21" i="21"/>
  <c r="E20" i="21"/>
  <c r="E19" i="21"/>
  <c r="C19" i="21"/>
  <c r="E18" i="21"/>
  <c r="E17" i="21"/>
  <c r="E16" i="21"/>
  <c r="E15" i="21"/>
  <c r="E14" i="21"/>
  <c r="E13" i="21"/>
  <c r="E12" i="21"/>
  <c r="E11" i="21"/>
  <c r="E10" i="21"/>
  <c r="C9" i="21"/>
  <c r="E8" i="21"/>
  <c r="E7" i="21"/>
  <c r="E6" i="21"/>
  <c r="C139" i="21" l="1"/>
  <c r="D147" i="21"/>
  <c r="E142" i="21"/>
</calcChain>
</file>

<file path=xl/sharedStrings.xml><?xml version="1.0" encoding="utf-8"?>
<sst xmlns="http://schemas.openxmlformats.org/spreadsheetml/2006/main" count="634" uniqueCount="215">
  <si>
    <t>日　程</t>
    <rPh sb="0" eb="1">
      <t>ヒ</t>
    </rPh>
    <rPh sb="2" eb="3">
      <t>ホド</t>
    </rPh>
    <phoneticPr fontId="2"/>
  </si>
  <si>
    <t>会　場</t>
    <rPh sb="0" eb="1">
      <t>カイ</t>
    </rPh>
    <rPh sb="2" eb="3">
      <t>バ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</si>
  <si>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</si>
  <si>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</si>
  <si>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審判</t>
    <rPh sb="0" eb="2">
      <t>シンパン</t>
    </rPh>
    <phoneticPr fontId="2"/>
  </si>
  <si>
    <r>
      <rPr>
        <sz val="11"/>
        <color indexed="8"/>
        <rFont val="BatangChe"/>
        <family val="3"/>
        <charset val="129"/>
      </rPr>
      <t>四</t>
    </r>
    <r>
      <rPr>
        <sz val="11"/>
        <color indexed="8"/>
        <rFont val="ＭＳ Ｐゴシック"/>
        <family val="3"/>
        <charset val="128"/>
      </rPr>
      <t>十雀</t>
    </r>
    <rPh sb="0" eb="3">
      <t>シジュウカラスズメ</t>
    </rPh>
    <phoneticPr fontId="2"/>
  </si>
  <si>
    <t>前期</t>
    <rPh sb="0" eb="1">
      <t>ゼン</t>
    </rPh>
    <rPh sb="1" eb="2">
      <t>キ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</si>
  <si>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</si>
  <si>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</si>
  <si>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</si>
  <si>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</si>
  <si>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暫定順位</t>
    <rPh sb="0" eb="2">
      <t>ザンテイ</t>
    </rPh>
    <rPh sb="2" eb="4">
      <t>ジュンイ</t>
    </rPh>
    <phoneticPr fontId="2"/>
  </si>
  <si>
    <t>LEGAME佐倉</t>
    <rPh sb="6" eb="8">
      <t>サクラ</t>
    </rPh>
    <phoneticPr fontId="2"/>
  </si>
  <si>
    <t>成田SSS</t>
    <rPh sb="0" eb="2">
      <t>ナリタ</t>
    </rPh>
    <phoneticPr fontId="2"/>
  </si>
  <si>
    <t>合計が同点の場合は年長者とする。</t>
    <rPh sb="0" eb="2">
      <t>ゴウケイ</t>
    </rPh>
    <rPh sb="3" eb="5">
      <t>ドウテン</t>
    </rPh>
    <rPh sb="6" eb="8">
      <t>バアイ</t>
    </rPh>
    <rPh sb="9" eb="12">
      <t>ネンチョウシャ</t>
    </rPh>
    <phoneticPr fontId="2"/>
  </si>
  <si>
    <t>チーム名</t>
    <rPh sb="3" eb="4">
      <t>メイ</t>
    </rPh>
    <phoneticPr fontId="2"/>
  </si>
  <si>
    <t>MVP 氏名</t>
    <rPh sb="4" eb="6">
      <t>シメイ</t>
    </rPh>
    <phoneticPr fontId="2"/>
  </si>
  <si>
    <t>第１節</t>
    <rPh sb="0" eb="1">
      <t>ダイ</t>
    </rPh>
    <rPh sb="2" eb="3">
      <t>セツ</t>
    </rPh>
    <phoneticPr fontId="2"/>
  </si>
  <si>
    <t>第２節</t>
    <rPh sb="0" eb="1">
      <t>ダイ</t>
    </rPh>
    <rPh sb="2" eb="3">
      <t>セツ</t>
    </rPh>
    <phoneticPr fontId="2"/>
  </si>
  <si>
    <t>第３節</t>
    <rPh sb="0" eb="1">
      <t>ダイ</t>
    </rPh>
    <rPh sb="2" eb="3">
      <t>セツ</t>
    </rPh>
    <phoneticPr fontId="2"/>
  </si>
  <si>
    <t>四十雀</t>
    <rPh sb="0" eb="3">
      <t>シジュウカラ</t>
    </rPh>
    <phoneticPr fontId="2"/>
  </si>
  <si>
    <t>不戦敗数</t>
    <rPh sb="0" eb="2">
      <t>フセン</t>
    </rPh>
    <rPh sb="2" eb="3">
      <t>ハイ</t>
    </rPh>
    <rPh sb="3" eb="4">
      <t>スウ</t>
    </rPh>
    <phoneticPr fontId="2"/>
  </si>
  <si>
    <t>成田ＳＳＳ</t>
    <rPh sb="0" eb="2">
      <t>ナリタ</t>
    </rPh>
    <phoneticPr fontId="2"/>
  </si>
  <si>
    <t>三里塚ＦＣ</t>
    <rPh sb="0" eb="2">
      <t>サンリ</t>
    </rPh>
    <rPh sb="2" eb="3">
      <t>ツカ</t>
    </rPh>
    <phoneticPr fontId="2"/>
  </si>
  <si>
    <t>最多　ＭＶＰ</t>
    <rPh sb="0" eb="2">
      <t>サイタ</t>
    </rPh>
    <phoneticPr fontId="2"/>
  </si>
  <si>
    <t>得点累計</t>
    <rPh sb="0" eb="2">
      <t>トクテン</t>
    </rPh>
    <rPh sb="2" eb="4">
      <t>ルイケイ</t>
    </rPh>
    <phoneticPr fontId="2"/>
  </si>
  <si>
    <t>但し、不戦勝による得点</t>
    <rPh sb="0" eb="1">
      <t>タダ</t>
    </rPh>
    <rPh sb="3" eb="6">
      <t>フセンショウ</t>
    </rPh>
    <rPh sb="9" eb="11">
      <t>トクテン</t>
    </rPh>
    <phoneticPr fontId="2"/>
  </si>
  <si>
    <t>得点による合計</t>
    <rPh sb="0" eb="2">
      <t>トクテン</t>
    </rPh>
    <rPh sb="5" eb="7">
      <t>ゴウケイ</t>
    </rPh>
    <phoneticPr fontId="2"/>
  </si>
  <si>
    <t>２５年度　　四十雀　リーグ戦</t>
    <rPh sb="2" eb="4">
      <t>ネンド</t>
    </rPh>
    <rPh sb="6" eb="9">
      <t>シジュウカラ</t>
    </rPh>
    <rPh sb="13" eb="14">
      <t>セン</t>
    </rPh>
    <phoneticPr fontId="2"/>
  </si>
  <si>
    <t>順位</t>
    <rPh sb="0" eb="2">
      <t>ジュンイ</t>
    </rPh>
    <phoneticPr fontId="2"/>
  </si>
  <si>
    <t>　　　＜不戦勝詳細＞</t>
    <rPh sb="4" eb="7">
      <t>フセンショウ</t>
    </rPh>
    <rPh sb="7" eb="9">
      <t>ショウサイ</t>
    </rPh>
    <phoneticPr fontId="2"/>
  </si>
  <si>
    <t>試合数</t>
    <rPh sb="0" eb="2">
      <t>シアイ</t>
    </rPh>
    <rPh sb="2" eb="3">
      <t>スウ</t>
    </rPh>
    <phoneticPr fontId="2"/>
  </si>
  <si>
    <t>節数</t>
    <rPh sb="0" eb="1">
      <t>セツ</t>
    </rPh>
    <rPh sb="1" eb="2">
      <t>スウ</t>
    </rPh>
    <phoneticPr fontId="2"/>
  </si>
  <si>
    <t>月　日</t>
    <rPh sb="0" eb="1">
      <t>ツキ</t>
    </rPh>
    <rPh sb="2" eb="3">
      <t>ヒ</t>
    </rPh>
    <phoneticPr fontId="2"/>
  </si>
  <si>
    <t>ＭＶＰ</t>
    <phoneticPr fontId="2"/>
  </si>
  <si>
    <t>点数</t>
    <rPh sb="0" eb="2">
      <t>テンスウ</t>
    </rPh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</si>
  <si>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</si>
  <si>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</si>
  <si>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</si>
  <si>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三里塚ＦＣ</t>
    <rPh sb="0" eb="3">
      <t>サンリヅカ</t>
    </rPh>
    <phoneticPr fontId="2"/>
  </si>
  <si>
    <t>旭シニア</t>
    <rPh sb="0" eb="1">
      <t>アサヒ</t>
    </rPh>
    <phoneticPr fontId="2"/>
  </si>
  <si>
    <t>合計P</t>
    <rPh sb="0" eb="2">
      <t>ゴウケイ</t>
    </rPh>
    <phoneticPr fontId="2"/>
  </si>
  <si>
    <t>警告・退場者 氏名</t>
    <rPh sb="0" eb="2">
      <t>ケイコク</t>
    </rPh>
    <rPh sb="3" eb="6">
      <t>タイジョウシャ</t>
    </rPh>
    <rPh sb="7" eb="9">
      <t>シメイ</t>
    </rPh>
    <phoneticPr fontId="2"/>
  </si>
  <si>
    <t>合計</t>
    <rPh sb="0" eb="2">
      <t>ゴウケイ</t>
    </rPh>
    <phoneticPr fontId="2"/>
  </si>
  <si>
    <t>LEGAME
佐倉</t>
    <rPh sb="7" eb="9">
      <t>サクラ</t>
    </rPh>
    <phoneticPr fontId="2"/>
  </si>
  <si>
    <t>旭シニア
ＦＣ</t>
    <rPh sb="0" eb="1">
      <t>アサヒ</t>
    </rPh>
    <phoneticPr fontId="2"/>
  </si>
  <si>
    <t>FCボレイロ</t>
    <phoneticPr fontId="2"/>
  </si>
  <si>
    <t>ＮＫ</t>
    <phoneticPr fontId="2"/>
  </si>
  <si>
    <t>ＮＦＣシャドーズ</t>
    <phoneticPr fontId="2"/>
  </si>
  <si>
    <t>第1節</t>
    <rPh sb="0" eb="1">
      <t>ダイ</t>
    </rPh>
    <rPh sb="2" eb="3">
      <t>セツ</t>
    </rPh>
    <phoneticPr fontId="2"/>
  </si>
  <si>
    <t>第2節</t>
    <rPh sb="0" eb="1">
      <t>ダイ</t>
    </rPh>
    <rPh sb="2" eb="3">
      <t>セツ</t>
    </rPh>
    <phoneticPr fontId="2"/>
  </si>
  <si>
    <t>第3節</t>
    <rPh sb="0" eb="1">
      <t>ダイ</t>
    </rPh>
    <rPh sb="2" eb="3">
      <t>セツ</t>
    </rPh>
    <phoneticPr fontId="2"/>
  </si>
  <si>
    <t>第4節</t>
    <rPh sb="0" eb="1">
      <t>ダイ</t>
    </rPh>
    <rPh sb="2" eb="3">
      <t>セツ</t>
    </rPh>
    <phoneticPr fontId="2"/>
  </si>
  <si>
    <t>第5節</t>
    <rPh sb="0" eb="1">
      <t>ダイ</t>
    </rPh>
    <rPh sb="2" eb="3">
      <t>セツ</t>
    </rPh>
    <phoneticPr fontId="2"/>
  </si>
  <si>
    <t>第6節</t>
    <rPh sb="0" eb="1">
      <t>ダイ</t>
    </rPh>
    <rPh sb="2" eb="3">
      <t>セツ</t>
    </rPh>
    <phoneticPr fontId="2"/>
  </si>
  <si>
    <t>第7節</t>
    <rPh sb="0" eb="1">
      <t>ダイ</t>
    </rPh>
    <rPh sb="2" eb="3">
      <t>セツ</t>
    </rPh>
    <phoneticPr fontId="2"/>
  </si>
  <si>
    <t>第8節</t>
    <rPh sb="0" eb="1">
      <t>ダイ</t>
    </rPh>
    <rPh sb="2" eb="3">
      <t>セツ</t>
    </rPh>
    <phoneticPr fontId="2"/>
  </si>
  <si>
    <t>第9節</t>
    <rPh sb="0" eb="1">
      <t>ダイ</t>
    </rPh>
    <rPh sb="2" eb="3">
      <t>セツ</t>
    </rPh>
    <phoneticPr fontId="2"/>
  </si>
  <si>
    <t>日吉台
SＣ</t>
    <rPh sb="0" eb="3">
      <t>ヒヨシダイ</t>
    </rPh>
    <phoneticPr fontId="2"/>
  </si>
  <si>
    <t>第４節</t>
    <rPh sb="0" eb="1">
      <t>ダイ</t>
    </rPh>
    <rPh sb="2" eb="3">
      <t>セツ</t>
    </rPh>
    <phoneticPr fontId="2"/>
  </si>
  <si>
    <t>第５節</t>
    <rPh sb="0" eb="1">
      <t>ダイ</t>
    </rPh>
    <rPh sb="2" eb="3">
      <t>セツ</t>
    </rPh>
    <phoneticPr fontId="2"/>
  </si>
  <si>
    <t>第６節</t>
    <rPh sb="0" eb="1">
      <t>ダイ</t>
    </rPh>
    <rPh sb="2" eb="3">
      <t>セツ</t>
    </rPh>
    <phoneticPr fontId="2"/>
  </si>
  <si>
    <t>第７節</t>
    <rPh sb="0" eb="1">
      <t>ダイ</t>
    </rPh>
    <rPh sb="2" eb="3">
      <t>セツ</t>
    </rPh>
    <phoneticPr fontId="2"/>
  </si>
  <si>
    <t>第８節</t>
    <rPh sb="0" eb="1">
      <t>ダイ</t>
    </rPh>
    <rPh sb="2" eb="3">
      <t>セツ</t>
    </rPh>
    <phoneticPr fontId="2"/>
  </si>
  <si>
    <t>第10節</t>
    <rPh sb="0" eb="1">
      <t>ダイ</t>
    </rPh>
    <rPh sb="3" eb="4">
      <t>セツ</t>
    </rPh>
    <phoneticPr fontId="2"/>
  </si>
  <si>
    <t>第11節</t>
    <rPh sb="0" eb="1">
      <t>ダイ</t>
    </rPh>
    <rPh sb="3" eb="4">
      <t>セツ</t>
    </rPh>
    <phoneticPr fontId="2"/>
  </si>
  <si>
    <t>リーグ戦５５試合</t>
    <rPh sb="3" eb="4">
      <t>セン</t>
    </rPh>
    <rPh sb="6" eb="8">
      <t>シアイ</t>
    </rPh>
    <phoneticPr fontId="2"/>
  </si>
  <si>
    <t>12：30～</t>
    <phoneticPr fontId="2"/>
  </si>
  <si>
    <t>-</t>
    <phoneticPr fontId="2"/>
  </si>
  <si>
    <t>中台球技場</t>
    <rPh sb="0" eb="2">
      <t>ナカダイ</t>
    </rPh>
    <rPh sb="2" eb="5">
      <t>キュウギジョウ</t>
    </rPh>
    <phoneticPr fontId="2"/>
  </si>
  <si>
    <t>下総</t>
    <rPh sb="0" eb="2">
      <t>シモフサ</t>
    </rPh>
    <phoneticPr fontId="2"/>
  </si>
  <si>
    <t>北羽鳥</t>
    <rPh sb="0" eb="1">
      <t>キタ</t>
    </rPh>
    <rPh sb="1" eb="3">
      <t>ハトリ</t>
    </rPh>
    <phoneticPr fontId="2"/>
  </si>
  <si>
    <t>第１０節</t>
    <rPh sb="0" eb="1">
      <t>ダイ</t>
    </rPh>
    <rPh sb="3" eb="4">
      <t>セツ</t>
    </rPh>
    <phoneticPr fontId="2"/>
  </si>
  <si>
    <t>第１１節</t>
    <rPh sb="0" eb="1">
      <t>ダイ</t>
    </rPh>
    <rPh sb="3" eb="4">
      <t>セツ</t>
    </rPh>
    <phoneticPr fontId="2"/>
  </si>
  <si>
    <t>９/１９、２０：夏季　四十雀サッカー大会</t>
    <rPh sb="8" eb="10">
      <t>カキ</t>
    </rPh>
    <phoneticPr fontId="2"/>
  </si>
  <si>
    <t>２/２７：冬季　四十雀サッカー大会</t>
    <rPh sb="5" eb="7">
      <t>トウキ</t>
    </rPh>
    <rPh sb="8" eb="10">
      <t>シジュウ</t>
    </rPh>
    <rPh sb="10" eb="11">
      <t>スズメ</t>
    </rPh>
    <rPh sb="15" eb="17">
      <t>タイカイ</t>
    </rPh>
    <phoneticPr fontId="2"/>
  </si>
  <si>
    <t>担当：2021.2022ボレイロ</t>
    <rPh sb="0" eb="2">
      <t>タントウ</t>
    </rPh>
    <phoneticPr fontId="2"/>
  </si>
  <si>
    <t>12：00～</t>
    <phoneticPr fontId="2"/>
  </si>
  <si>
    <t>12：50～</t>
    <phoneticPr fontId="2"/>
  </si>
  <si>
    <t>13：40～</t>
    <phoneticPr fontId="2"/>
  </si>
  <si>
    <t>14：30～</t>
    <phoneticPr fontId="2"/>
  </si>
  <si>
    <t>15：20～</t>
    <phoneticPr fontId="2"/>
  </si>
  <si>
    <t>13：20～</t>
    <phoneticPr fontId="2"/>
  </si>
  <si>
    <t>14：10～</t>
    <phoneticPr fontId="2"/>
  </si>
  <si>
    <t>15：00～</t>
    <phoneticPr fontId="2"/>
  </si>
  <si>
    <t>15：50～</t>
    <phoneticPr fontId="2"/>
  </si>
  <si>
    <t>栄RFC</t>
    <rPh sb="0" eb="1">
      <t>サカエ</t>
    </rPh>
    <phoneticPr fontId="2"/>
  </si>
  <si>
    <t>公津FC</t>
    <rPh sb="0" eb="2">
      <t>コウヅ</t>
    </rPh>
    <phoneticPr fontId="2"/>
  </si>
  <si>
    <t>酒々井FC</t>
    <rPh sb="0" eb="3">
      <t>シスイ</t>
    </rPh>
    <phoneticPr fontId="2"/>
  </si>
  <si>
    <t>栄</t>
    <rPh sb="0" eb="1">
      <t>サカエ</t>
    </rPh>
    <phoneticPr fontId="2"/>
  </si>
  <si>
    <t>酒</t>
    <rPh sb="0" eb="1">
      <t>サケ</t>
    </rPh>
    <phoneticPr fontId="2"/>
  </si>
  <si>
    <t>ボ</t>
    <phoneticPr fontId="2"/>
  </si>
  <si>
    <t>シ</t>
    <phoneticPr fontId="2"/>
  </si>
  <si>
    <t>SSS</t>
    <phoneticPr fontId="2"/>
  </si>
  <si>
    <t>公</t>
    <rPh sb="0" eb="1">
      <t>コウ</t>
    </rPh>
    <phoneticPr fontId="2"/>
  </si>
  <si>
    <t>NK</t>
    <phoneticPr fontId="2"/>
  </si>
  <si>
    <t>三</t>
    <rPh sb="0" eb="1">
      <t>サン</t>
    </rPh>
    <phoneticPr fontId="2"/>
  </si>
  <si>
    <t>旭</t>
    <rPh sb="0" eb="1">
      <t>アサヒ</t>
    </rPh>
    <phoneticPr fontId="2"/>
  </si>
  <si>
    <t>日</t>
    <rPh sb="0" eb="1">
      <t>ヒ</t>
    </rPh>
    <phoneticPr fontId="2"/>
  </si>
  <si>
    <t>佐</t>
    <rPh sb="0" eb="1">
      <t>サ</t>
    </rPh>
    <phoneticPr fontId="2"/>
  </si>
  <si>
    <t>日</t>
    <rPh sb="0" eb="1">
      <t>ニチ</t>
    </rPh>
    <phoneticPr fontId="2"/>
  </si>
  <si>
    <t>休み</t>
    <rPh sb="0" eb="1">
      <t>ヤス</t>
    </rPh>
    <phoneticPr fontId="2"/>
  </si>
  <si>
    <t>←当番チーム：最終試合終了後に物品を預かり、次節に持ってくる。</t>
    <rPh sb="1" eb="3">
      <t>トウバン</t>
    </rPh>
    <rPh sb="7" eb="9">
      <t>サイシュウ</t>
    </rPh>
    <rPh sb="9" eb="11">
      <t>シアイ</t>
    </rPh>
    <rPh sb="11" eb="14">
      <t>シュウリョウゴ</t>
    </rPh>
    <rPh sb="15" eb="17">
      <t>ブッピン</t>
    </rPh>
    <rPh sb="18" eb="19">
      <t>アズ</t>
    </rPh>
    <rPh sb="22" eb="23">
      <t>ツギ</t>
    </rPh>
    <rPh sb="23" eb="24">
      <t>セツ</t>
    </rPh>
    <rPh sb="25" eb="26">
      <t>モ</t>
    </rPh>
    <phoneticPr fontId="2"/>
  </si>
  <si>
    <t>三里塚FC</t>
    <rPh sb="0" eb="3">
      <t>サンリヅカ</t>
    </rPh>
    <phoneticPr fontId="2"/>
  </si>
  <si>
    <t>NFCシャドーズ</t>
    <phoneticPr fontId="2"/>
  </si>
  <si>
    <t>日吉台SC</t>
    <rPh sb="0" eb="3">
      <t>ヒヨシダイ</t>
    </rPh>
    <phoneticPr fontId="2"/>
  </si>
  <si>
    <t>LAGAME佐倉</t>
    <rPh sb="6" eb="8">
      <t>サクラ</t>
    </rPh>
    <phoneticPr fontId="2"/>
  </si>
  <si>
    <t>○</t>
    <phoneticPr fontId="2"/>
  </si>
  <si>
    <t>-</t>
    <phoneticPr fontId="2"/>
  </si>
  <si>
    <t>×</t>
    <phoneticPr fontId="2"/>
  </si>
  <si>
    <t>△</t>
    <phoneticPr fontId="2"/>
  </si>
  <si>
    <t xml:space="preserve"> 安藤 善行</t>
    <phoneticPr fontId="2"/>
  </si>
  <si>
    <t xml:space="preserve"> 奈良 成二</t>
    <phoneticPr fontId="2"/>
  </si>
  <si>
    <t xml:space="preserve"> 安藤 善行</t>
    <phoneticPr fontId="2"/>
  </si>
  <si>
    <t>野口泰宏</t>
    <phoneticPr fontId="2"/>
  </si>
  <si>
    <t>川崎千歳</t>
  </si>
  <si>
    <t>小峰貴司</t>
  </si>
  <si>
    <t>柳原英樹</t>
  </si>
  <si>
    <t>黒木庄太郎</t>
  </si>
  <si>
    <t>千賀　勝</t>
  </si>
  <si>
    <t>奥山  創</t>
  </si>
  <si>
    <t>飯島照明</t>
  </si>
  <si>
    <t>大坊幹愽</t>
  </si>
  <si>
    <t>×</t>
    <phoneticPr fontId="2"/>
  </si>
  <si>
    <t>○</t>
    <phoneticPr fontId="2"/>
  </si>
  <si>
    <t>△</t>
    <phoneticPr fontId="2"/>
  </si>
  <si>
    <t>江頭卓也</t>
    <rPh sb="0" eb="2">
      <t>エトウ</t>
    </rPh>
    <rPh sb="2" eb="4">
      <t>タクヤ</t>
    </rPh>
    <phoneticPr fontId="2"/>
  </si>
  <si>
    <t>小野寺仁史</t>
    <rPh sb="0" eb="3">
      <t>オノデラ</t>
    </rPh>
    <rPh sb="3" eb="4">
      <t>ヒトシ</t>
    </rPh>
    <rPh sb="4" eb="5">
      <t>シ</t>
    </rPh>
    <phoneticPr fontId="2"/>
  </si>
  <si>
    <t>畔蒜賢一</t>
    <rPh sb="0" eb="2">
      <t>アビル</t>
    </rPh>
    <rPh sb="2" eb="4">
      <t>ケンイチ</t>
    </rPh>
    <phoneticPr fontId="2"/>
  </si>
  <si>
    <t>伊藤秀樹</t>
    <rPh sb="0" eb="2">
      <t>イトウ</t>
    </rPh>
    <rPh sb="2" eb="4">
      <t>ヒデキ</t>
    </rPh>
    <phoneticPr fontId="2"/>
  </si>
  <si>
    <t>武田純一</t>
    <rPh sb="0" eb="2">
      <t>タケダ</t>
    </rPh>
    <rPh sb="2" eb="4">
      <t>ジュンイチ</t>
    </rPh>
    <phoneticPr fontId="2"/>
  </si>
  <si>
    <t>野村直幸</t>
    <rPh sb="0" eb="2">
      <t>ノムラ</t>
    </rPh>
    <rPh sb="2" eb="4">
      <t>ナオユキ</t>
    </rPh>
    <phoneticPr fontId="2"/>
  </si>
  <si>
    <t>川畑功介</t>
    <rPh sb="0" eb="2">
      <t>カワバタ</t>
    </rPh>
    <rPh sb="2" eb="3">
      <t>イサオ</t>
    </rPh>
    <rPh sb="3" eb="4">
      <t>カイ</t>
    </rPh>
    <phoneticPr fontId="2"/>
  </si>
  <si>
    <t>井筒亮</t>
    <rPh sb="0" eb="2">
      <t>イヅツ</t>
    </rPh>
    <rPh sb="2" eb="3">
      <t>リョウ</t>
    </rPh>
    <phoneticPr fontId="2"/>
  </si>
  <si>
    <t>栄グランド</t>
    <rPh sb="0" eb="1">
      <t>サカエ</t>
    </rPh>
    <phoneticPr fontId="2"/>
  </si>
  <si>
    <t>×</t>
    <phoneticPr fontId="2"/>
  </si>
  <si>
    <t>○</t>
    <phoneticPr fontId="2"/>
  </si>
  <si>
    <t>奥山 貴史</t>
    <rPh sb="0" eb="2">
      <t>オクヤマ</t>
    </rPh>
    <rPh sb="3" eb="5">
      <t>タカシ</t>
    </rPh>
    <phoneticPr fontId="2"/>
  </si>
  <si>
    <t>畑村 幸生</t>
    <rPh sb="0" eb="2">
      <t>ハタムラ</t>
    </rPh>
    <phoneticPr fontId="2"/>
  </si>
  <si>
    <t>椎名 良信</t>
    <rPh sb="0" eb="2">
      <t>シイナ</t>
    </rPh>
    <rPh sb="3" eb="4">
      <t>ヨ</t>
    </rPh>
    <rPh sb="4" eb="5">
      <t>シン</t>
    </rPh>
    <phoneticPr fontId="2"/>
  </si>
  <si>
    <t>佐藤 弘章</t>
    <rPh sb="0" eb="2">
      <t>サトウ</t>
    </rPh>
    <rPh sb="3" eb="4">
      <t>ヒロシ</t>
    </rPh>
    <rPh sb="4" eb="5">
      <t>ショウ</t>
    </rPh>
    <phoneticPr fontId="2"/>
  </si>
  <si>
    <t>小貝 知輝</t>
    <rPh sb="0" eb="1">
      <t>ショウ</t>
    </rPh>
    <rPh sb="1" eb="2">
      <t>カイ</t>
    </rPh>
    <rPh sb="3" eb="5">
      <t>トモテル</t>
    </rPh>
    <phoneticPr fontId="2"/>
  </si>
  <si>
    <t>池谷 英幸</t>
    <rPh sb="0" eb="2">
      <t>イケヤ</t>
    </rPh>
    <rPh sb="3" eb="5">
      <t>ヒデユキ</t>
    </rPh>
    <phoneticPr fontId="2"/>
  </si>
  <si>
    <t>房家 一元</t>
    <rPh sb="0" eb="1">
      <t>フサ</t>
    </rPh>
    <rPh sb="1" eb="2">
      <t>イエ</t>
    </rPh>
    <rPh sb="3" eb="5">
      <t>カズモト</t>
    </rPh>
    <phoneticPr fontId="2"/>
  </si>
  <si>
    <t>松田 周吾</t>
    <rPh sb="0" eb="2">
      <t>マツダ</t>
    </rPh>
    <rPh sb="3" eb="5">
      <t>シュウゴ</t>
    </rPh>
    <phoneticPr fontId="2"/>
  </si>
  <si>
    <t>森田 智之</t>
    <rPh sb="0" eb="2">
      <t>モリタ</t>
    </rPh>
    <rPh sb="3" eb="5">
      <t>トモユキ</t>
    </rPh>
    <phoneticPr fontId="2"/>
  </si>
  <si>
    <t>河内 剛</t>
    <phoneticPr fontId="2"/>
  </si>
  <si>
    <t>冨永 寿</t>
    <rPh sb="0" eb="2">
      <t>トミナガ</t>
    </rPh>
    <rPh sb="3" eb="4">
      <t>ヒサシ</t>
    </rPh>
    <phoneticPr fontId="2"/>
  </si>
  <si>
    <t>長谷 孝人</t>
    <rPh sb="0" eb="2">
      <t>ナガタニ</t>
    </rPh>
    <rPh sb="3" eb="4">
      <t>タカシ</t>
    </rPh>
    <rPh sb="4" eb="5">
      <t>ヒト</t>
    </rPh>
    <phoneticPr fontId="2"/>
  </si>
  <si>
    <t>花島 正明</t>
    <rPh sb="0" eb="2">
      <t>ハナシマ</t>
    </rPh>
    <rPh sb="3" eb="5">
      <t>マサアキ</t>
    </rPh>
    <phoneticPr fontId="2"/>
  </si>
  <si>
    <t>中止</t>
    <rPh sb="0" eb="2">
      <t>チュウシ</t>
    </rPh>
    <phoneticPr fontId="2"/>
  </si>
  <si>
    <t>栄 NK 三</t>
    <rPh sb="0" eb="1">
      <t>サカエ</t>
    </rPh>
    <rPh sb="5" eb="6">
      <t>サン</t>
    </rPh>
    <phoneticPr fontId="2"/>
  </si>
  <si>
    <t>第９節</t>
    <rPh sb="0" eb="1">
      <t>ダイ</t>
    </rPh>
    <rPh sb="2" eb="3">
      <t>セツ</t>
    </rPh>
    <phoneticPr fontId="2"/>
  </si>
  <si>
    <t>×</t>
    <phoneticPr fontId="2"/>
  </si>
  <si>
    <t>○</t>
    <phoneticPr fontId="2"/>
  </si>
  <si>
    <t>磯部淳</t>
    <rPh sb="0" eb="2">
      <t>イソベ</t>
    </rPh>
    <rPh sb="2" eb="3">
      <t>ジュン</t>
    </rPh>
    <phoneticPr fontId="2"/>
  </si>
  <si>
    <t>香月健一</t>
    <rPh sb="0" eb="2">
      <t>カゲツ</t>
    </rPh>
    <rPh sb="2" eb="4">
      <t>ケンイチ</t>
    </rPh>
    <phoneticPr fontId="2"/>
  </si>
  <si>
    <t>川上秀治</t>
    <rPh sb="0" eb="2">
      <t>カワカミ</t>
    </rPh>
    <rPh sb="2" eb="4">
      <t>ヒデジ</t>
    </rPh>
    <phoneticPr fontId="2"/>
  </si>
  <si>
    <t>白井知明</t>
    <rPh sb="0" eb="2">
      <t>シロイ</t>
    </rPh>
    <rPh sb="2" eb="4">
      <t>トモアキ</t>
    </rPh>
    <phoneticPr fontId="2"/>
  </si>
  <si>
    <t>谷古宇英行</t>
    <rPh sb="0" eb="1">
      <t>タニ</t>
    </rPh>
    <rPh sb="1" eb="2">
      <t>フル</t>
    </rPh>
    <rPh sb="2" eb="3">
      <t>ウ</t>
    </rPh>
    <rPh sb="3" eb="5">
      <t>ヒデユキ</t>
    </rPh>
    <phoneticPr fontId="2"/>
  </si>
  <si>
    <t>石山晴之</t>
    <rPh sb="0" eb="2">
      <t>イシヤマ</t>
    </rPh>
    <rPh sb="2" eb="3">
      <t>ハ</t>
    </rPh>
    <rPh sb="3" eb="4">
      <t>ユキ</t>
    </rPh>
    <phoneticPr fontId="2"/>
  </si>
  <si>
    <t>○</t>
    <phoneticPr fontId="2"/>
  </si>
  <si>
    <t>×</t>
    <phoneticPr fontId="2"/>
  </si>
  <si>
    <t>木村匡志</t>
    <rPh sb="0" eb="2">
      <t>キムラ</t>
    </rPh>
    <rPh sb="2" eb="3">
      <t>マサ</t>
    </rPh>
    <rPh sb="3" eb="4">
      <t>シ</t>
    </rPh>
    <phoneticPr fontId="2"/>
  </si>
  <si>
    <t>小林誠</t>
    <rPh sb="0" eb="2">
      <t>コバヤシ</t>
    </rPh>
    <rPh sb="2" eb="3">
      <t>マコト</t>
    </rPh>
    <phoneticPr fontId="2"/>
  </si>
  <si>
    <t>カルドソ</t>
    <phoneticPr fontId="2"/>
  </si>
  <si>
    <t>滝沢章平</t>
    <rPh sb="0" eb="2">
      <t>タキザワ</t>
    </rPh>
    <rPh sb="2" eb="3">
      <t>ショウ</t>
    </rPh>
    <rPh sb="3" eb="4">
      <t>ヘイ</t>
    </rPh>
    <phoneticPr fontId="2"/>
  </si>
  <si>
    <t>和地渉</t>
    <rPh sb="0" eb="2">
      <t>ワチ</t>
    </rPh>
    <rPh sb="2" eb="3">
      <t>アユム</t>
    </rPh>
    <phoneticPr fontId="2"/>
  </si>
  <si>
    <t>住母家利之</t>
    <rPh sb="0" eb="1">
      <t>スミ</t>
    </rPh>
    <rPh sb="1" eb="2">
      <t>ハハ</t>
    </rPh>
    <rPh sb="2" eb="3">
      <t>イエ</t>
    </rPh>
    <rPh sb="3" eb="5">
      <t>トシユキ</t>
    </rPh>
    <phoneticPr fontId="2"/>
  </si>
  <si>
    <t>高田智之</t>
    <rPh sb="0" eb="2">
      <t>タカダ</t>
    </rPh>
    <rPh sb="2" eb="4">
      <t>トモユキ</t>
    </rPh>
    <phoneticPr fontId="2"/>
  </si>
  <si>
    <t>秋葉洋介</t>
    <rPh sb="0" eb="2">
      <t>アキバ</t>
    </rPh>
    <rPh sb="2" eb="4">
      <t>ヨウスケ</t>
    </rPh>
    <phoneticPr fontId="2"/>
  </si>
  <si>
    <t>森田智之</t>
    <rPh sb="0" eb="2">
      <t>モリタ</t>
    </rPh>
    <rPh sb="2" eb="4">
      <t>トモユキ</t>
    </rPh>
    <phoneticPr fontId="2"/>
  </si>
  <si>
    <t>△</t>
    <phoneticPr fontId="2"/>
  </si>
  <si>
    <t>○</t>
    <phoneticPr fontId="2"/>
  </si>
  <si>
    <t>×</t>
    <phoneticPr fontId="2"/>
  </si>
  <si>
    <t>小熊髙弘</t>
    <rPh sb="0" eb="2">
      <t>コクマ</t>
    </rPh>
    <rPh sb="2" eb="3">
      <t>タカ</t>
    </rPh>
    <rPh sb="3" eb="4">
      <t>ヒロシ</t>
    </rPh>
    <phoneticPr fontId="2"/>
  </si>
  <si>
    <t>中島敬太</t>
    <rPh sb="0" eb="2">
      <t>ナカジマ</t>
    </rPh>
    <rPh sb="2" eb="4">
      <t>ケイタ</t>
    </rPh>
    <phoneticPr fontId="2"/>
  </si>
  <si>
    <t>酒井寛之</t>
    <rPh sb="0" eb="2">
      <t>サカイ</t>
    </rPh>
    <rPh sb="2" eb="3">
      <t>ヒロシ</t>
    </rPh>
    <rPh sb="3" eb="4">
      <t>ユキ</t>
    </rPh>
    <phoneticPr fontId="2"/>
  </si>
  <si>
    <t>内田真也</t>
    <rPh sb="0" eb="2">
      <t>ウチダ</t>
    </rPh>
    <rPh sb="2" eb="4">
      <t>シンヤ</t>
    </rPh>
    <phoneticPr fontId="2"/>
  </si>
  <si>
    <t>牛草健司</t>
    <rPh sb="0" eb="2">
      <t>ウシクサ</t>
    </rPh>
    <rPh sb="2" eb="4">
      <t>ケンジ</t>
    </rPh>
    <phoneticPr fontId="2"/>
  </si>
  <si>
    <t>SSS 公 シ</t>
    <rPh sb="4" eb="5">
      <t>コウ</t>
    </rPh>
    <phoneticPr fontId="2"/>
  </si>
  <si>
    <t>ボ NK 酒</t>
    <rPh sb="5" eb="6">
      <t>サケ</t>
    </rPh>
    <phoneticPr fontId="2"/>
  </si>
  <si>
    <t>佐 栄 日</t>
    <rPh sb="0" eb="1">
      <t>サ</t>
    </rPh>
    <rPh sb="2" eb="3">
      <t>サカエ</t>
    </rPh>
    <rPh sb="4" eb="5">
      <t>ヒ</t>
    </rPh>
    <phoneticPr fontId="2"/>
  </si>
  <si>
    <t>×</t>
    <phoneticPr fontId="2"/>
  </si>
  <si>
    <t>○</t>
    <phoneticPr fontId="2"/>
  </si>
  <si>
    <t>△</t>
    <phoneticPr fontId="2"/>
  </si>
  <si>
    <t>有賀孝明</t>
    <rPh sb="0" eb="2">
      <t>アリガ</t>
    </rPh>
    <rPh sb="2" eb="4">
      <t>タカアキ</t>
    </rPh>
    <phoneticPr fontId="2"/>
  </si>
  <si>
    <t>仲嶺隆</t>
    <rPh sb="0" eb="2">
      <t>ナカミネ</t>
    </rPh>
    <rPh sb="2" eb="3">
      <t>タカシ</t>
    </rPh>
    <phoneticPr fontId="2"/>
  </si>
  <si>
    <t>矢作滋敏</t>
    <rPh sb="0" eb="2">
      <t>ヤハギ</t>
    </rPh>
    <rPh sb="2" eb="3">
      <t>シゲル</t>
    </rPh>
    <rPh sb="3" eb="4">
      <t>トシ</t>
    </rPh>
    <phoneticPr fontId="2"/>
  </si>
  <si>
    <t>市原雅光</t>
    <rPh sb="0" eb="2">
      <t>イチハラ</t>
    </rPh>
    <rPh sb="2" eb="4">
      <t>マサミツ</t>
    </rPh>
    <phoneticPr fontId="2"/>
  </si>
  <si>
    <t>濱田義彦</t>
    <rPh sb="0" eb="2">
      <t>ハマダ</t>
    </rPh>
    <rPh sb="2" eb="4">
      <t>ヨシヒコ</t>
    </rPh>
    <phoneticPr fontId="2"/>
  </si>
  <si>
    <t>山本仁志</t>
    <rPh sb="0" eb="2">
      <t>ヤマモト</t>
    </rPh>
    <rPh sb="2" eb="3">
      <t>ヒトシ</t>
    </rPh>
    <rPh sb="3" eb="4">
      <t>シ</t>
    </rPh>
    <phoneticPr fontId="2"/>
  </si>
  <si>
    <t>宇根照男</t>
    <rPh sb="0" eb="2">
      <t>ウネ</t>
    </rPh>
    <rPh sb="2" eb="4">
      <t>テルオ</t>
    </rPh>
    <phoneticPr fontId="2"/>
  </si>
  <si>
    <t>久栖大</t>
    <rPh sb="0" eb="1">
      <t>ヒサ</t>
    </rPh>
    <rPh sb="1" eb="2">
      <t>ス</t>
    </rPh>
    <rPh sb="2" eb="3">
      <t>マサル</t>
    </rPh>
    <phoneticPr fontId="2"/>
  </si>
  <si>
    <t>遠山勝信</t>
    <rPh sb="0" eb="2">
      <t>トオヤマ</t>
    </rPh>
    <rPh sb="2" eb="4">
      <t>カツノブ</t>
    </rPh>
    <phoneticPr fontId="2"/>
  </si>
  <si>
    <t>水谷洋輔</t>
    <rPh sb="0" eb="2">
      <t>ミズタニ</t>
    </rPh>
    <rPh sb="2" eb="4">
      <t>ヨウスケ</t>
    </rPh>
    <phoneticPr fontId="2"/>
  </si>
  <si>
    <t>森園隆哉</t>
    <rPh sb="0" eb="2">
      <t>モリゾノ</t>
    </rPh>
    <rPh sb="2" eb="4">
      <t>タカヤ</t>
    </rPh>
    <phoneticPr fontId="2"/>
  </si>
  <si>
    <t>原智行</t>
    <rPh sb="0" eb="1">
      <t>ハラ</t>
    </rPh>
    <rPh sb="1" eb="3">
      <t>トモユキ</t>
    </rPh>
    <phoneticPr fontId="2"/>
  </si>
  <si>
    <t>渡辺悟</t>
    <rPh sb="0" eb="3">
      <t>ワタナベサトル</t>
    </rPh>
    <phoneticPr fontId="2"/>
  </si>
  <si>
    <t>斉藤泰輔</t>
    <rPh sb="0" eb="2">
      <t>サイトウ</t>
    </rPh>
    <rPh sb="2" eb="4">
      <t>タイスケ</t>
    </rPh>
    <phoneticPr fontId="2"/>
  </si>
  <si>
    <t>木村匡志</t>
    <rPh sb="0" eb="2">
      <t>キムラ</t>
    </rPh>
    <rPh sb="2" eb="4">
      <t>タダシ</t>
    </rPh>
    <phoneticPr fontId="2"/>
  </si>
  <si>
    <t>田中宏司</t>
    <phoneticPr fontId="2"/>
  </si>
  <si>
    <t>シ</t>
    <phoneticPr fontId="2"/>
  </si>
  <si>
    <t>SSS</t>
    <phoneticPr fontId="2"/>
  </si>
  <si>
    <t>日</t>
    <rPh sb="0" eb="1">
      <t>ニチ</t>
    </rPh>
    <phoneticPr fontId="2"/>
  </si>
  <si>
    <t>—</t>
    <phoneticPr fontId="2"/>
  </si>
  <si>
    <t>△</t>
    <phoneticPr fontId="2"/>
  </si>
  <si>
    <t>○</t>
    <phoneticPr fontId="2"/>
  </si>
  <si>
    <t>×</t>
    <phoneticPr fontId="2"/>
  </si>
  <si>
    <t>清水健太郎</t>
    <rPh sb="0" eb="2">
      <t>シミズ</t>
    </rPh>
    <rPh sb="2" eb="5">
      <t>ケンタロウ</t>
    </rPh>
    <phoneticPr fontId="2"/>
  </si>
  <si>
    <t>田中 誠之</t>
    <rPh sb="0" eb="2">
      <t>タナカ</t>
    </rPh>
    <rPh sb="3" eb="4">
      <t>マコト</t>
    </rPh>
    <rPh sb="4" eb="5">
      <t>ノ</t>
    </rPh>
    <phoneticPr fontId="2"/>
  </si>
  <si>
    <t>猪野哲大</t>
    <rPh sb="0" eb="2">
      <t>イノ</t>
    </rPh>
    <rPh sb="2" eb="3">
      <t>テツ</t>
    </rPh>
    <rPh sb="3" eb="4">
      <t>オオ</t>
    </rPh>
    <phoneticPr fontId="2"/>
  </si>
  <si>
    <t>池田実</t>
    <rPh sb="0" eb="2">
      <t>イケダ</t>
    </rPh>
    <rPh sb="2" eb="3">
      <t>ミノル</t>
    </rPh>
    <phoneticPr fontId="2"/>
  </si>
  <si>
    <t>長瀬知德</t>
    <rPh sb="0" eb="2">
      <t>ナガセ</t>
    </rPh>
    <rPh sb="2" eb="3">
      <t>トモ</t>
    </rPh>
    <rPh sb="3" eb="4">
      <t>トク</t>
    </rPh>
    <phoneticPr fontId="2"/>
  </si>
  <si>
    <t>北羽鳥</t>
    <rPh sb="0" eb="3">
      <t>キタハドリ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</si>
</sst>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m/d;@"/>
    <numFmt numFmtId="178" formatCode="0_ ;[Red]\-0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BatangChe"/>
      <family val="3"/>
      <charset val="129"/>
    </font>
    <font>
      <sz val="11"/>
      <color rgb="FF0000FF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17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3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62"/>
      <name val="ＭＳ Ｐゴシック"/>
      <family val="3"/>
      <charset val="128"/>
    </font>
    <font>
      <i/>
      <sz val="11"/>
      <color indexed="62"/>
      <name val="BatangChe"/>
      <family val="3"/>
      <charset val="129"/>
    </font>
    <font>
      <sz val="11"/>
      <color indexed="2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22"/>
      <color indexed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</cellStyleXfs>
  <cellXfs count="509">
    <xf numFmtId="0" fontId="0" fillId="0" borderId="0" xfId="0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176" fontId="1" fillId="0" borderId="0" xfId="2" applyNumberFormat="1" applyFont="1" applyAlignment="1">
      <alignment horizontal="center" vertical="center"/>
    </xf>
    <xf numFmtId="176" fontId="1" fillId="0" borderId="13" xfId="2" applyNumberFormat="1" applyFont="1" applyBorder="1" applyAlignment="1">
      <alignment horizontal="center" vertical="center" shrinkToFit="1"/>
    </xf>
    <xf numFmtId="0" fontId="1" fillId="0" borderId="0" xfId="2" applyFont="1" applyAlignment="1">
      <alignment horizontal="center" vertical="center" shrinkToFit="1"/>
    </xf>
    <xf numFmtId="0" fontId="1" fillId="2" borderId="16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/>
    </xf>
    <xf numFmtId="0" fontId="1" fillId="2" borderId="4" xfId="2" applyFont="1" applyFill="1" applyBorder="1" applyAlignment="1" applyProtection="1">
      <alignment horizontal="center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16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 applyProtection="1">
      <alignment horizontal="center" vertical="center" shrinkToFit="1"/>
      <protection locked="0"/>
    </xf>
    <xf numFmtId="0" fontId="1" fillId="2" borderId="16" xfId="2" applyFont="1" applyFill="1" applyBorder="1" applyAlignment="1" applyProtection="1">
      <alignment horizontal="center" vertical="center" shrinkToFit="1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4" fillId="0" borderId="1" xfId="2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2" applyFont="1" applyFill="1" applyAlignment="1">
      <alignment horizontal="center" vertical="center" wrapText="1"/>
    </xf>
    <xf numFmtId="0" fontId="1" fillId="2" borderId="18" xfId="2" applyFont="1" applyFill="1" applyBorder="1" applyAlignment="1" applyProtection="1">
      <alignment horizontal="center" vertical="center" wrapText="1"/>
      <protection locked="0"/>
    </xf>
    <xf numFmtId="0" fontId="1" fillId="2" borderId="18" xfId="2" applyFont="1" applyFill="1" applyBorder="1" applyAlignment="1" applyProtection="1">
      <alignment horizontal="center" vertical="center" shrinkToFit="1"/>
      <protection locked="0"/>
    </xf>
    <xf numFmtId="0" fontId="1" fillId="2" borderId="18" xfId="3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2">
      <alignment vertical="center"/>
    </xf>
    <xf numFmtId="0" fontId="4" fillId="0" borderId="0" xfId="2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  <protection locked="0"/>
    </xf>
    <xf numFmtId="0" fontId="1" fillId="3" borderId="1" xfId="2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" fillId="0" borderId="1" xfId="2" quotePrefix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3" xfId="2" applyFont="1" applyBorder="1" applyAlignment="1" applyProtection="1">
      <alignment horizontal="center" vertical="center" shrinkToFit="1"/>
      <protection locked="0"/>
    </xf>
    <xf numFmtId="0" fontId="1" fillId="0" borderId="1" xfId="2" applyFont="1" applyBorder="1" applyAlignment="1" applyProtection="1">
      <alignment horizontal="center" vertical="center" shrinkToFit="1"/>
      <protection locked="0"/>
    </xf>
    <xf numFmtId="0" fontId="1" fillId="0" borderId="1" xfId="2" quotePrefix="1" applyFont="1" applyBorder="1" applyAlignment="1" applyProtection="1">
      <alignment horizontal="center" vertical="center" wrapText="1"/>
      <protection locked="0"/>
    </xf>
    <xf numFmtId="0" fontId="4" fillId="0" borderId="1" xfId="2" quotePrefix="1" applyBorder="1" applyAlignment="1" applyProtection="1">
      <alignment horizontal="center" vertical="center" wrapText="1"/>
      <protection locked="0"/>
    </xf>
    <xf numFmtId="0" fontId="1" fillId="0" borderId="20" xfId="2" applyFont="1" applyBorder="1" applyAlignment="1" applyProtection="1">
      <alignment horizontal="center" vertical="center" shrinkToFit="1"/>
      <protection locked="0"/>
    </xf>
    <xf numFmtId="0" fontId="5" fillId="0" borderId="20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19" xfId="2" applyFont="1" applyBorder="1" applyAlignment="1" applyProtection="1">
      <alignment horizontal="center" vertical="center" shrinkToFit="1"/>
      <protection locked="0"/>
    </xf>
    <xf numFmtId="0" fontId="5" fillId="0" borderId="17" xfId="2" applyFont="1" applyBorder="1" applyAlignment="1" applyProtection="1">
      <alignment horizontal="center" vertical="center" shrinkToFit="1"/>
      <protection locked="0"/>
    </xf>
    <xf numFmtId="0" fontId="5" fillId="0" borderId="1" xfId="2" quotePrefix="1" applyFont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Alignment="1">
      <alignment vertical="center"/>
    </xf>
    <xf numFmtId="177" fontId="4" fillId="6" borderId="1" xfId="2" applyNumberFormat="1" applyFill="1" applyBorder="1" applyAlignment="1">
      <alignment horizontal="center" vertical="center"/>
    </xf>
    <xf numFmtId="177" fontId="4" fillId="6" borderId="12" xfId="2" applyNumberFormat="1" applyFill="1" applyBorder="1" applyAlignment="1">
      <alignment horizontal="center" vertical="center"/>
    </xf>
    <xf numFmtId="177" fontId="4" fillId="6" borderId="3" xfId="2" applyNumberFormat="1" applyFill="1" applyBorder="1" applyAlignment="1">
      <alignment horizontal="center" vertical="center"/>
    </xf>
    <xf numFmtId="177" fontId="4" fillId="6" borderId="2" xfId="2" applyNumberFormat="1" applyFill="1" applyBorder="1" applyAlignment="1">
      <alignment horizontal="center" vertical="center"/>
    </xf>
    <xf numFmtId="0" fontId="4" fillId="6" borderId="1" xfId="2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7" fontId="4" fillId="0" borderId="0" xfId="2" applyNumberFormat="1">
      <alignment vertical="center"/>
    </xf>
    <xf numFmtId="0" fontId="2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 shrinkToFit="1"/>
    </xf>
    <xf numFmtId="0" fontId="27" fillId="0" borderId="0" xfId="2" applyFont="1">
      <alignment vertical="center"/>
    </xf>
    <xf numFmtId="0" fontId="15" fillId="0" borderId="0" xfId="2" applyFont="1">
      <alignment vertical="center"/>
    </xf>
    <xf numFmtId="0" fontId="1" fillId="0" borderId="13" xfId="2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3" xfId="2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0" borderId="20" xfId="2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  <protection locked="0"/>
    </xf>
    <xf numFmtId="0" fontId="1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/>
      <protection locked="0"/>
    </xf>
    <xf numFmtId="56" fontId="4" fillId="0" borderId="1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9" xfId="2" applyFont="1" applyBorder="1" applyAlignment="1" applyProtection="1">
      <alignment horizontal="center" vertical="center" shrinkToFit="1"/>
      <protection locked="0"/>
    </xf>
    <xf numFmtId="0" fontId="1" fillId="0" borderId="17" xfId="2" applyFont="1" applyBorder="1" applyAlignment="1" applyProtection="1">
      <alignment horizontal="center" vertical="center"/>
      <protection locked="0"/>
    </xf>
    <xf numFmtId="0" fontId="1" fillId="0" borderId="17" xfId="2" applyFont="1" applyBorder="1" applyAlignment="1" applyProtection="1">
      <alignment horizontal="center" vertical="center" shrinkToFit="1"/>
      <protection locked="0"/>
    </xf>
    <xf numFmtId="0" fontId="5" fillId="0" borderId="17" xfId="2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5" borderId="0" xfId="2" applyFont="1" applyFill="1" applyAlignment="1" applyProtection="1">
      <alignment horizontal="center" vertical="center"/>
      <protection locked="0"/>
    </xf>
    <xf numFmtId="0" fontId="3" fillId="5" borderId="0" xfId="2" applyFont="1" applyFill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2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4" fillId="3" borderId="2" xfId="2" applyFill="1" applyBorder="1" applyAlignment="1">
      <alignment horizontal="center" vertical="center"/>
    </xf>
    <xf numFmtId="0" fontId="4" fillId="3" borderId="12" xfId="2" applyFill="1" applyBorder="1" applyAlignment="1">
      <alignment horizontal="center" vertical="center"/>
    </xf>
    <xf numFmtId="0" fontId="4" fillId="3" borderId="3" xfId="2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4" fillId="0" borderId="0" xfId="2" applyNumberFormat="1" applyAlignment="1">
      <alignment horizontal="center" vertical="center"/>
    </xf>
    <xf numFmtId="0" fontId="4" fillId="6" borderId="2" xfId="2" applyFill="1" applyBorder="1" applyAlignment="1">
      <alignment horizontal="center" vertical="center"/>
    </xf>
    <xf numFmtId="0" fontId="4" fillId="6" borderId="3" xfId="2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7" fontId="4" fillId="7" borderId="12" xfId="2" applyNumberFormat="1" applyFill="1" applyBorder="1" applyAlignment="1">
      <alignment horizontal="center" vertical="center"/>
    </xf>
    <xf numFmtId="177" fontId="4" fillId="7" borderId="3" xfId="2" applyNumberFormat="1" applyFill="1" applyBorder="1" applyAlignment="1">
      <alignment horizontal="center" vertical="center"/>
    </xf>
    <xf numFmtId="177" fontId="4" fillId="7" borderId="2" xfId="2" applyNumberForma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2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5" xfId="2" applyBorder="1" applyAlignment="1">
      <alignment horizontal="center" vertical="center"/>
    </xf>
    <xf numFmtId="177" fontId="4" fillId="7" borderId="1" xfId="2" applyNumberFormat="1" applyFill="1" applyBorder="1" applyAlignment="1">
      <alignment horizontal="center" vertical="center"/>
    </xf>
    <xf numFmtId="0" fontId="4" fillId="7" borderId="2" xfId="2" applyFill="1" applyBorder="1" applyAlignment="1">
      <alignment horizontal="center" vertical="center"/>
    </xf>
    <xf numFmtId="177" fontId="4" fillId="0" borderId="1" xfId="2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177" fontId="4" fillId="0" borderId="2" xfId="2" applyNumberFormat="1" applyBorder="1" applyAlignment="1">
      <alignment horizontal="center" vertical="center"/>
    </xf>
    <xf numFmtId="177" fontId="4" fillId="0" borderId="3" xfId="2" applyNumberFormat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0" fontId="27" fillId="0" borderId="0" xfId="2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" fillId="2" borderId="0" xfId="3" applyFont="1" applyFill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1" xfId="2" applyFont="1" applyBorder="1" applyAlignment="1">
      <alignment horizontal="center" vertical="center" shrinkToFit="1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56" fontId="1" fillId="0" borderId="1" xfId="2" applyNumberFormat="1" applyFont="1" applyBorder="1" applyAlignment="1">
      <alignment horizontal="center" vertical="center" shrinkToFit="1"/>
    </xf>
    <xf numFmtId="0" fontId="5" fillId="0" borderId="1" xfId="5" applyFont="1" applyBorder="1" applyAlignment="1" applyProtection="1">
      <alignment horizontal="center" vertical="center" shrinkToFit="1"/>
      <protection locked="0"/>
    </xf>
    <xf numFmtId="0" fontId="4" fillId="0" borderId="17" xfId="2" quotePrefix="1" applyBorder="1" applyAlignment="1" applyProtection="1">
      <alignment horizontal="center" vertical="center" wrapText="1"/>
      <protection locked="0"/>
    </xf>
    <xf numFmtId="0" fontId="16" fillId="0" borderId="19" xfId="2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56" fontId="1" fillId="0" borderId="19" xfId="2" applyNumberFormat="1" applyFont="1" applyBorder="1" applyAlignment="1">
      <alignment horizontal="center" vertical="center" shrinkToFit="1"/>
    </xf>
    <xf numFmtId="0" fontId="17" fillId="0" borderId="17" xfId="2" applyFont="1" applyBorder="1" applyAlignment="1" applyProtection="1">
      <alignment horizontal="center" vertical="center" shrinkToFit="1"/>
      <protection locked="0"/>
    </xf>
    <xf numFmtId="0" fontId="0" fillId="0" borderId="17" xfId="2" applyFont="1" applyBorder="1" applyAlignment="1" applyProtection="1">
      <alignment horizontal="center" vertical="center" shrinkToFit="1"/>
      <protection locked="0"/>
    </xf>
    <xf numFmtId="0" fontId="18" fillId="0" borderId="19" xfId="4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shrinkToFit="1"/>
    </xf>
    <xf numFmtId="56" fontId="0" fillId="0" borderId="17" xfId="0" applyNumberFormat="1" applyBorder="1" applyAlignment="1" applyProtection="1">
      <alignment horizontal="center" vertical="center"/>
      <protection locked="0"/>
    </xf>
    <xf numFmtId="0" fontId="1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9" xfId="2" applyFont="1" applyBorder="1" applyAlignment="1" applyProtection="1">
      <alignment horizontal="center" vertical="center"/>
      <protection locked="0"/>
    </xf>
    <xf numFmtId="0" fontId="5" fillId="0" borderId="19" xfId="5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0" fillId="3" borderId="1" xfId="2" applyFont="1" applyFill="1" applyBorder="1" applyAlignment="1" applyProtection="1">
      <alignment horizontal="center" vertical="center" shrinkToFit="1"/>
      <protection locked="0"/>
    </xf>
    <xf numFmtId="0" fontId="0" fillId="0" borderId="1" xfId="2" applyFont="1" applyBorder="1" applyAlignment="1" applyProtection="1">
      <alignment horizontal="center" vertical="center" shrinkToFit="1"/>
      <protection locked="0"/>
    </xf>
    <xf numFmtId="0" fontId="32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3" fillId="0" borderId="0" xfId="0" applyFont="1" applyAlignment="1">
      <alignment horizontal="center"/>
    </xf>
    <xf numFmtId="56" fontId="4" fillId="0" borderId="0" xfId="0" applyNumberFormat="1" applyFont="1" applyAlignment="1">
      <alignment horizontal="left" vertical="center"/>
    </xf>
    <xf numFmtId="0" fontId="1" fillId="0" borderId="22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" fillId="0" borderId="22" xfId="2" applyFont="1" applyBorder="1" applyAlignment="1" applyProtection="1">
      <alignment horizontal="center" vertical="center" shrinkToFit="1"/>
      <protection locked="0"/>
    </xf>
    <xf numFmtId="0" fontId="1" fillId="0" borderId="13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 shrinkToFit="1"/>
    </xf>
    <xf numFmtId="0" fontId="4" fillId="0" borderId="0" xfId="2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1" xfId="2" applyFont="1" applyBorder="1" applyAlignment="1" applyProtection="1">
      <alignment horizontal="center" vertical="center"/>
      <protection locked="0"/>
    </xf>
    <xf numFmtId="0" fontId="13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5" fillId="0" borderId="13" xfId="2" quotePrefix="1" applyFont="1" applyBorder="1" applyAlignment="1" applyProtection="1">
      <alignment horizontal="center" vertical="center" wrapText="1"/>
      <protection locked="0"/>
    </xf>
    <xf numFmtId="0" fontId="5" fillId="0" borderId="13" xfId="2" applyFont="1" applyBorder="1" applyAlignment="1" applyProtection="1">
      <alignment horizontal="center" vertical="center" shrinkToFit="1"/>
      <protection locked="0"/>
    </xf>
    <xf numFmtId="0" fontId="1" fillId="0" borderId="13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2" applyAlignment="1">
      <alignment horizontal="center" vertical="center"/>
    </xf>
    <xf numFmtId="0" fontId="4" fillId="7" borderId="12" xfId="2" applyFill="1" applyBorder="1" applyAlignment="1">
      <alignment horizontal="center" vertical="center"/>
    </xf>
    <xf numFmtId="0" fontId="4" fillId="0" borderId="12" xfId="2" applyBorder="1" applyAlignment="1">
      <alignment horizontal="center" vertical="center"/>
    </xf>
    <xf numFmtId="56" fontId="1" fillId="0" borderId="19" xfId="2" applyNumberFormat="1" applyFont="1" applyBorder="1" applyAlignment="1" applyProtection="1">
      <alignment horizontal="center" vertical="center" shrinkToFit="1"/>
      <protection locked="0"/>
    </xf>
    <xf numFmtId="56" fontId="1" fillId="0" borderId="13" xfId="2" applyNumberFormat="1" applyFont="1" applyBorder="1" applyAlignment="1" applyProtection="1">
      <alignment horizontal="center" vertical="center" shrinkToFit="1"/>
      <protection locked="0"/>
    </xf>
    <xf numFmtId="56" fontId="0" fillId="0" borderId="13" xfId="2" applyNumberFormat="1" applyFont="1" applyBorder="1" applyAlignment="1" applyProtection="1">
      <alignment horizontal="center" vertical="center" shrinkToFit="1"/>
      <protection locked="0"/>
    </xf>
    <xf numFmtId="0" fontId="0" fillId="11" borderId="1" xfId="2" applyFont="1" applyFill="1" applyBorder="1" applyAlignment="1" applyProtection="1">
      <alignment horizontal="center" vertical="center"/>
      <protection locked="0"/>
    </xf>
    <xf numFmtId="0" fontId="1" fillId="11" borderId="1" xfId="2" applyFont="1" applyFill="1" applyBorder="1" applyAlignment="1" applyProtection="1">
      <alignment horizontal="center" vertical="center"/>
      <protection locked="0"/>
    </xf>
    <xf numFmtId="0" fontId="7" fillId="11" borderId="1" xfId="2" applyFont="1" applyFill="1" applyBorder="1" applyAlignment="1" applyProtection="1">
      <alignment horizontal="center" vertical="center"/>
      <protection locked="0"/>
    </xf>
    <xf numFmtId="56" fontId="1" fillId="11" borderId="13" xfId="2" applyNumberFormat="1" applyFont="1" applyFill="1" applyBorder="1" applyAlignment="1" applyProtection="1">
      <alignment horizontal="center" vertical="center" shrinkToFit="1"/>
      <protection locked="0"/>
    </xf>
    <xf numFmtId="0" fontId="1" fillId="11" borderId="13" xfId="2" applyFont="1" applyFill="1" applyBorder="1" applyAlignment="1" applyProtection="1">
      <alignment horizontal="center" vertical="center"/>
      <protection locked="0"/>
    </xf>
    <xf numFmtId="56" fontId="1" fillId="11" borderId="13" xfId="2" applyNumberFormat="1" applyFont="1" applyFill="1" applyBorder="1" applyAlignment="1" applyProtection="1">
      <alignment horizontal="center" vertical="center"/>
      <protection locked="0"/>
    </xf>
    <xf numFmtId="56" fontId="4" fillId="11" borderId="0" xfId="0" applyNumberFormat="1" applyFont="1" applyFill="1" applyAlignment="1">
      <alignment horizontal="center" vertical="center"/>
    </xf>
    <xf numFmtId="56" fontId="4" fillId="11" borderId="21" xfId="0" applyNumberFormat="1" applyFont="1" applyFill="1" applyBorder="1" applyAlignment="1">
      <alignment horizontal="center" vertical="center"/>
    </xf>
    <xf numFmtId="0" fontId="5" fillId="11" borderId="20" xfId="2" applyFont="1" applyFill="1" applyBorder="1" applyAlignment="1" applyProtection="1">
      <alignment horizontal="center" vertical="center" shrinkToFit="1"/>
      <protection locked="0"/>
    </xf>
    <xf numFmtId="0" fontId="4" fillId="11" borderId="20" xfId="2" applyFill="1" applyBorder="1" applyAlignment="1" applyProtection="1">
      <alignment horizontal="center" vertical="center" wrapText="1"/>
      <protection locked="0"/>
    </xf>
    <xf numFmtId="0" fontId="12" fillId="11" borderId="20" xfId="2" applyFont="1" applyFill="1" applyBorder="1" applyAlignment="1" applyProtection="1">
      <alignment horizontal="center" vertical="center" shrinkToFit="1"/>
      <protection locked="0"/>
    </xf>
    <xf numFmtId="0" fontId="1" fillId="11" borderId="20" xfId="2" applyFont="1" applyFill="1" applyBorder="1" applyAlignment="1" applyProtection="1">
      <alignment horizontal="center" vertical="center" shrinkToFit="1"/>
      <protection locked="0"/>
    </xf>
    <xf numFmtId="0" fontId="1" fillId="11" borderId="20" xfId="2" applyFont="1" applyFill="1" applyBorder="1" applyAlignment="1" applyProtection="1">
      <alignment horizontal="center" vertical="center" wrapText="1"/>
      <protection locked="0"/>
    </xf>
    <xf numFmtId="0" fontId="1" fillId="11" borderId="1" xfId="2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13" xfId="2" applyFont="1" applyFill="1" applyBorder="1" applyAlignment="1" applyProtection="1">
      <alignment horizontal="center" vertical="center" shrinkToFit="1"/>
      <protection locked="0"/>
    </xf>
    <xf numFmtId="0" fontId="1" fillId="11" borderId="1" xfId="2" applyFont="1" applyFill="1" applyBorder="1" applyAlignment="1" applyProtection="1">
      <alignment horizontal="center" vertical="center" shrinkToFit="1"/>
      <protection locked="0"/>
    </xf>
    <xf numFmtId="0" fontId="1" fillId="11" borderId="19" xfId="2" applyFont="1" applyFill="1" applyBorder="1" applyAlignment="1" applyProtection="1">
      <alignment horizontal="center" vertical="center" shrinkToFit="1"/>
      <protection locked="0"/>
    </xf>
    <xf numFmtId="0" fontId="1" fillId="11" borderId="17" xfId="2" applyFont="1" applyFill="1" applyBorder="1" applyAlignment="1" applyProtection="1">
      <alignment horizontal="center" vertical="center" shrinkToFit="1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0" fontId="12" fillId="11" borderId="17" xfId="2" applyFont="1" applyFill="1" applyBorder="1" applyAlignment="1" applyProtection="1">
      <alignment horizontal="center" vertical="center" shrinkToFit="1"/>
      <protection locked="0"/>
    </xf>
    <xf numFmtId="0" fontId="1" fillId="11" borderId="17" xfId="0" applyFont="1" applyFill="1" applyBorder="1" applyAlignment="1" applyProtection="1">
      <alignment horizontal="center" vertical="center"/>
      <protection locked="0"/>
    </xf>
    <xf numFmtId="0" fontId="1" fillId="11" borderId="22" xfId="2" applyFont="1" applyFill="1" applyBorder="1" applyAlignment="1" applyProtection="1">
      <alignment horizontal="center" vertical="center" shrinkToFit="1"/>
      <protection locked="0"/>
    </xf>
    <xf numFmtId="0" fontId="5" fillId="11" borderId="1" xfId="2" applyFont="1" applyFill="1" applyBorder="1" applyAlignment="1" applyProtection="1">
      <alignment horizontal="center" vertical="center" shrinkToFit="1"/>
      <protection locked="0"/>
    </xf>
    <xf numFmtId="0" fontId="12" fillId="11" borderId="1" xfId="2" applyFont="1" applyFill="1" applyBorder="1" applyAlignment="1" applyProtection="1">
      <alignment horizontal="center" vertical="center" shrinkToFit="1"/>
      <protection locked="0"/>
    </xf>
    <xf numFmtId="0" fontId="5" fillId="11" borderId="19" xfId="2" applyFont="1" applyFill="1" applyBorder="1" applyAlignment="1" applyProtection="1">
      <alignment horizontal="center" vertical="center" shrinkToFit="1"/>
      <protection locked="0"/>
    </xf>
    <xf numFmtId="0" fontId="5" fillId="11" borderId="17" xfId="2" applyFont="1" applyFill="1" applyBorder="1" applyAlignment="1" applyProtection="1">
      <alignment horizontal="center" vertical="center" shrinkToFit="1"/>
      <protection locked="0"/>
    </xf>
    <xf numFmtId="0" fontId="5" fillId="11" borderId="13" xfId="2" applyFont="1" applyFill="1" applyBorder="1" applyAlignment="1" applyProtection="1">
      <alignment horizontal="center" vertical="center" shrinkToFit="1"/>
      <protection locked="0"/>
    </xf>
    <xf numFmtId="0" fontId="1" fillId="11" borderId="19" xfId="5" applyFont="1" applyFill="1" applyBorder="1" applyAlignment="1" applyProtection="1">
      <alignment horizontal="center" vertical="center" shrinkToFit="1"/>
      <protection locked="0"/>
    </xf>
    <xf numFmtId="0" fontId="1" fillId="11" borderId="1" xfId="5" applyFont="1" applyFill="1" applyBorder="1" applyAlignment="1" applyProtection="1">
      <alignment horizontal="center" vertical="center" shrinkToFit="1"/>
      <protection locked="0"/>
    </xf>
    <xf numFmtId="0" fontId="1" fillId="11" borderId="0" xfId="2" applyFont="1" applyFill="1" applyAlignment="1">
      <alignment horizontal="center" vertical="center" shrinkToFit="1"/>
    </xf>
    <xf numFmtId="0" fontId="4" fillId="11" borderId="0" xfId="0" applyFont="1" applyFill="1" applyAlignment="1">
      <alignment horizontal="center" vertical="center"/>
    </xf>
    <xf numFmtId="0" fontId="0" fillId="0" borderId="23" xfId="2" applyFont="1" applyBorder="1" applyAlignment="1" applyProtection="1">
      <alignment horizontal="center" vertical="center" shrinkToFit="1"/>
      <protection locked="0"/>
    </xf>
    <xf numFmtId="0" fontId="4" fillId="0" borderId="0" xfId="2" applyAlignment="1">
      <alignment horizontal="center" vertical="center"/>
    </xf>
    <xf numFmtId="0" fontId="38" fillId="0" borderId="17" xfId="2" applyFont="1" applyBorder="1" applyAlignment="1" applyProtection="1">
      <alignment horizontal="center" vertical="center" shrinkToFit="1"/>
      <protection locked="0"/>
    </xf>
    <xf numFmtId="0" fontId="4" fillId="6" borderId="12" xfId="2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13" xfId="2" applyFont="1" applyBorder="1" applyAlignment="1">
      <alignment horizontal="center" vertical="center" shrinkToFit="1"/>
    </xf>
    <xf numFmtId="0" fontId="29" fillId="13" borderId="0" xfId="0" applyFont="1" applyFill="1" applyAlignment="1">
      <alignment horizontal="center" vertical="center"/>
    </xf>
    <xf numFmtId="0" fontId="29" fillId="13" borderId="16" xfId="0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29" fillId="13" borderId="18" xfId="0" applyFont="1" applyFill="1" applyBorder="1" applyAlignment="1">
      <alignment horizontal="center" vertical="center"/>
    </xf>
    <xf numFmtId="0" fontId="29" fillId="14" borderId="16" xfId="0" applyFont="1" applyFill="1" applyBorder="1" applyAlignment="1">
      <alignment horizontal="center" vertical="center"/>
    </xf>
    <xf numFmtId="49" fontId="29" fillId="14" borderId="0" xfId="0" applyNumberFormat="1" applyFont="1" applyFill="1" applyAlignment="1">
      <alignment horizontal="center" vertical="center"/>
    </xf>
    <xf numFmtId="0" fontId="29" fillId="14" borderId="5" xfId="0" applyFont="1" applyFill="1" applyBorder="1" applyAlignment="1">
      <alignment horizontal="center" vertical="center"/>
    </xf>
    <xf numFmtId="49" fontId="29" fillId="15" borderId="0" xfId="0" applyNumberFormat="1" applyFont="1" applyFill="1" applyAlignment="1">
      <alignment horizontal="center" vertical="center"/>
    </xf>
    <xf numFmtId="0" fontId="29" fillId="15" borderId="16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0" fontId="29" fillId="16" borderId="16" xfId="0" applyFont="1" applyFill="1" applyBorder="1" applyAlignment="1">
      <alignment horizontal="center" vertical="center"/>
    </xf>
    <xf numFmtId="49" fontId="29" fillId="16" borderId="0" xfId="0" applyNumberFormat="1" applyFont="1" applyFill="1" applyAlignment="1">
      <alignment horizontal="center" vertical="center"/>
    </xf>
    <xf numFmtId="0" fontId="29" fillId="16" borderId="5" xfId="0" applyFont="1" applyFill="1" applyBorder="1" applyAlignment="1">
      <alignment horizontal="center" vertical="center"/>
    </xf>
    <xf numFmtId="0" fontId="29" fillId="16" borderId="0" xfId="0" applyFont="1" applyFill="1" applyAlignment="1">
      <alignment horizontal="center" vertical="center"/>
    </xf>
    <xf numFmtId="0" fontId="29" fillId="17" borderId="16" xfId="0" applyFont="1" applyFill="1" applyBorder="1" applyAlignment="1">
      <alignment horizontal="center" vertical="center"/>
    </xf>
    <xf numFmtId="49" fontId="29" fillId="17" borderId="0" xfId="0" applyNumberFormat="1" applyFont="1" applyFill="1" applyAlignment="1">
      <alignment horizontal="center" vertical="center"/>
    </xf>
    <xf numFmtId="0" fontId="29" fillId="17" borderId="5" xfId="0" applyFont="1" applyFill="1" applyBorder="1" applyAlignment="1">
      <alignment horizontal="center" vertical="center"/>
    </xf>
    <xf numFmtId="0" fontId="29" fillId="18" borderId="16" xfId="0" applyFont="1" applyFill="1" applyBorder="1" applyAlignment="1">
      <alignment horizontal="center" vertical="center"/>
    </xf>
    <xf numFmtId="49" fontId="29" fillId="18" borderId="0" xfId="0" applyNumberFormat="1" applyFont="1" applyFill="1" applyAlignment="1">
      <alignment horizontal="center" vertical="center"/>
    </xf>
    <xf numFmtId="0" fontId="29" fillId="18" borderId="5" xfId="0" applyFont="1" applyFill="1" applyBorder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49" fontId="29" fillId="12" borderId="0" xfId="0" applyNumberFormat="1" applyFont="1" applyFill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19" borderId="16" xfId="0" applyFont="1" applyFill="1" applyBorder="1" applyAlignment="1">
      <alignment horizontal="center" vertical="center"/>
    </xf>
    <xf numFmtId="49" fontId="29" fillId="19" borderId="0" xfId="0" applyNumberFormat="1" applyFont="1" applyFill="1" applyAlignment="1">
      <alignment horizontal="center" vertical="center"/>
    </xf>
    <xf numFmtId="0" fontId="29" fillId="19" borderId="5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43" fillId="0" borderId="0" xfId="0" applyFont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4" fillId="11" borderId="1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5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56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15" borderId="2" xfId="0" applyFont="1" applyFill="1" applyBorder="1" applyAlignment="1">
      <alignment horizontal="center" vertical="center"/>
    </xf>
    <xf numFmtId="0" fontId="34" fillId="15" borderId="12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center" vertical="center"/>
    </xf>
    <xf numFmtId="0" fontId="29" fillId="15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20" fontId="34" fillId="0" borderId="0" xfId="0" applyNumberFormat="1" applyFont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6" fillId="0" borderId="2" xfId="0" applyFont="1" applyBorder="1" applyAlignment="1">
      <alignment vertical="center"/>
    </xf>
    <xf numFmtId="0" fontId="34" fillId="0" borderId="0" xfId="0" applyFont="1" applyAlignment="1">
      <alignment vertical="center"/>
    </xf>
    <xf numFmtId="56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 shrinkToFit="1"/>
    </xf>
    <xf numFmtId="0" fontId="29" fillId="11" borderId="1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Fill="1" applyAlignment="1">
      <alignment horizontal="center" vertical="center"/>
    </xf>
    <xf numFmtId="0" fontId="34" fillId="0" borderId="3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56" fontId="34" fillId="11" borderId="2" xfId="0" applyNumberFormat="1" applyFont="1" applyFill="1" applyBorder="1" applyAlignment="1">
      <alignment horizontal="center" vertical="center"/>
    </xf>
    <xf numFmtId="56" fontId="34" fillId="11" borderId="12" xfId="0" applyNumberFormat="1" applyFont="1" applyFill="1" applyBorder="1" applyAlignment="1">
      <alignment horizontal="center" vertical="center"/>
    </xf>
    <xf numFmtId="56" fontId="34" fillId="11" borderId="3" xfId="0" applyNumberFormat="1" applyFont="1" applyFill="1" applyBorder="1" applyAlignment="1">
      <alignment horizontal="center" vertical="center"/>
    </xf>
    <xf numFmtId="56" fontId="34" fillId="0" borderId="2" xfId="0" applyNumberFormat="1" applyFont="1" applyBorder="1" applyAlignment="1">
      <alignment horizontal="center" vertical="center"/>
    </xf>
    <xf numFmtId="56" fontId="34" fillId="0" borderId="12" xfId="0" applyNumberFormat="1" applyFont="1" applyBorder="1" applyAlignment="1">
      <alignment horizontal="center" vertical="center"/>
    </xf>
    <xf numFmtId="56" fontId="34" fillId="0" borderId="3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 shrinkToFit="1"/>
    </xf>
    <xf numFmtId="0" fontId="34" fillId="11" borderId="12" xfId="0" applyFont="1" applyFill="1" applyBorder="1" applyAlignment="1">
      <alignment horizontal="center" vertical="center" shrinkToFit="1"/>
    </xf>
    <xf numFmtId="0" fontId="34" fillId="11" borderId="3" xfId="0" applyFont="1" applyFill="1" applyBorder="1" applyAlignment="1">
      <alignment horizontal="center" vertical="center" shrinkToFit="1"/>
    </xf>
    <xf numFmtId="0" fontId="29" fillId="11" borderId="2" xfId="0" applyFont="1" applyFill="1" applyBorder="1" applyAlignment="1">
      <alignment horizontal="center" vertical="center" shrinkToFit="1"/>
    </xf>
    <xf numFmtId="0" fontId="29" fillId="11" borderId="12" xfId="0" applyFont="1" applyFill="1" applyBorder="1" applyAlignment="1">
      <alignment horizontal="center" vertical="center" shrinkToFit="1"/>
    </xf>
    <xf numFmtId="0" fontId="29" fillId="11" borderId="3" xfId="0" applyFont="1" applyFill="1" applyBorder="1" applyAlignment="1">
      <alignment horizontal="center" vertical="center" shrinkToFit="1"/>
    </xf>
    <xf numFmtId="56" fontId="37" fillId="11" borderId="2" xfId="0" applyNumberFormat="1" applyFont="1" applyFill="1" applyBorder="1" applyAlignment="1">
      <alignment horizontal="center" vertical="center"/>
    </xf>
    <xf numFmtId="56" fontId="37" fillId="11" borderId="12" xfId="0" applyNumberFormat="1" applyFont="1" applyFill="1" applyBorder="1" applyAlignment="1">
      <alignment horizontal="center" vertical="center"/>
    </xf>
    <xf numFmtId="56" fontId="37" fillId="11" borderId="3" xfId="0" applyNumberFormat="1" applyFont="1" applyFill="1" applyBorder="1" applyAlignment="1">
      <alignment horizontal="center" vertical="center"/>
    </xf>
    <xf numFmtId="0" fontId="35" fillId="0" borderId="8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 wrapText="1"/>
    </xf>
    <xf numFmtId="20" fontId="34" fillId="0" borderId="1" xfId="0" applyNumberFormat="1" applyFont="1" applyBorder="1" applyAlignment="1">
      <alignment horizontal="center" vertical="center"/>
    </xf>
    <xf numFmtId="20" fontId="34" fillId="0" borderId="2" xfId="0" applyNumberFormat="1" applyFont="1" applyBorder="1" applyAlignment="1">
      <alignment horizontal="center" vertical="center"/>
    </xf>
    <xf numFmtId="20" fontId="29" fillId="0" borderId="1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9" fillId="12" borderId="0" xfId="0" applyFont="1" applyFill="1" applyAlignment="1">
      <alignment horizontal="center" vertical="center"/>
    </xf>
    <xf numFmtId="20" fontId="34" fillId="0" borderId="0" xfId="0" applyNumberFormat="1" applyFont="1" applyAlignment="1">
      <alignment horizontal="center" vertical="center"/>
    </xf>
    <xf numFmtId="0" fontId="34" fillId="0" borderId="12" xfId="0" applyFont="1" applyBorder="1" applyAlignment="1">
      <alignment horizontal="center" vertical="top"/>
    </xf>
    <xf numFmtId="0" fontId="29" fillId="15" borderId="2" xfId="0" applyFont="1" applyFill="1" applyBorder="1" applyAlignment="1">
      <alignment horizontal="center" vertical="center" shrinkToFit="1"/>
    </xf>
    <xf numFmtId="0" fontId="29" fillId="15" borderId="12" xfId="0" applyFont="1" applyFill="1" applyBorder="1" applyAlignment="1">
      <alignment horizontal="center" vertical="center" shrinkToFit="1"/>
    </xf>
    <xf numFmtId="0" fontId="29" fillId="15" borderId="3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0" fontId="34" fillId="15" borderId="2" xfId="0" applyFont="1" applyFill="1" applyBorder="1" applyAlignment="1">
      <alignment horizontal="center" vertical="center" shrinkToFit="1"/>
    </xf>
    <xf numFmtId="0" fontId="34" fillId="15" borderId="12" xfId="0" applyFont="1" applyFill="1" applyBorder="1" applyAlignment="1">
      <alignment horizontal="center" vertical="center" shrinkToFit="1"/>
    </xf>
    <xf numFmtId="0" fontId="34" fillId="15" borderId="3" xfId="0" applyFont="1" applyFill="1" applyBorder="1" applyAlignment="1">
      <alignment horizontal="center" vertical="center" shrinkToFit="1"/>
    </xf>
    <xf numFmtId="0" fontId="44" fillId="20" borderId="2" xfId="0" applyFont="1" applyFill="1" applyBorder="1" applyAlignment="1">
      <alignment horizontal="center" vertical="center"/>
    </xf>
    <xf numFmtId="0" fontId="44" fillId="20" borderId="12" xfId="0" applyFont="1" applyFill="1" applyBorder="1" applyAlignment="1">
      <alignment horizontal="center" vertical="center"/>
    </xf>
    <xf numFmtId="0" fontId="44" fillId="20" borderId="3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56" fontId="34" fillId="15" borderId="2" xfId="0" applyNumberFormat="1" applyFont="1" applyFill="1" applyBorder="1" applyAlignment="1">
      <alignment horizontal="center" vertical="center"/>
    </xf>
    <xf numFmtId="56" fontId="34" fillId="15" borderId="12" xfId="0" applyNumberFormat="1" applyFont="1" applyFill="1" applyBorder="1" applyAlignment="1">
      <alignment horizontal="center" vertical="center"/>
    </xf>
    <xf numFmtId="56" fontId="34" fillId="15" borderId="3" xfId="0" applyNumberFormat="1" applyFont="1" applyFill="1" applyBorder="1" applyAlignment="1">
      <alignment horizontal="center" vertical="center"/>
    </xf>
    <xf numFmtId="0" fontId="39" fillId="12" borderId="24" xfId="0" applyFont="1" applyFill="1" applyBorder="1" applyAlignment="1">
      <alignment horizontal="center" vertical="center"/>
    </xf>
    <xf numFmtId="56" fontId="34" fillId="17" borderId="2" xfId="0" applyNumberFormat="1" applyFont="1" applyFill="1" applyBorder="1" applyAlignment="1">
      <alignment horizontal="center" vertical="center"/>
    </xf>
    <xf numFmtId="56" fontId="34" fillId="17" borderId="12" xfId="0" applyNumberFormat="1" applyFont="1" applyFill="1" applyBorder="1" applyAlignment="1">
      <alignment horizontal="center" vertical="center"/>
    </xf>
    <xf numFmtId="56" fontId="34" fillId="17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6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1" fillId="0" borderId="2" xfId="2" applyFont="1" applyBorder="1" applyAlignment="1">
      <alignment horizontal="center" vertical="center" shrinkToFit="1"/>
    </xf>
    <xf numFmtId="0" fontId="41" fillId="0" borderId="12" xfId="2" applyFont="1" applyBorder="1" applyAlignment="1">
      <alignment horizontal="center" vertical="center" shrinkToFit="1"/>
    </xf>
    <xf numFmtId="0" fontId="41" fillId="0" borderId="3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 shrinkToFit="1"/>
    </xf>
    <xf numFmtId="0" fontId="1" fillId="0" borderId="3" xfId="2" applyFont="1" applyBorder="1" applyAlignment="1">
      <alignment horizontal="center" vertical="center" shrinkToFit="1"/>
    </xf>
    <xf numFmtId="0" fontId="40" fillId="0" borderId="2" xfId="2" applyFont="1" applyBorder="1" applyAlignment="1">
      <alignment horizontal="center" vertical="center" shrinkToFit="1"/>
    </xf>
    <xf numFmtId="0" fontId="40" fillId="0" borderId="12" xfId="2" applyFont="1" applyBorder="1" applyAlignment="1">
      <alignment horizontal="center" vertical="center" shrinkToFit="1"/>
    </xf>
    <xf numFmtId="0" fontId="40" fillId="0" borderId="3" xfId="2" applyFont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horizontal="center" vertical="center"/>
    </xf>
    <xf numFmtId="0" fontId="29" fillId="15" borderId="6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/>
    </xf>
    <xf numFmtId="0" fontId="29" fillId="16" borderId="14" xfId="0" applyFont="1" applyFill="1" applyBorder="1" applyAlignment="1">
      <alignment horizontal="center" vertical="center"/>
    </xf>
    <xf numFmtId="0" fontId="29" fillId="16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41" fillId="0" borderId="13" xfId="2" applyFont="1" applyBorder="1" applyAlignment="1">
      <alignment horizontal="center" vertical="center" wrapText="1" shrinkToFit="1"/>
    </xf>
    <xf numFmtId="0" fontId="41" fillId="0" borderId="15" xfId="2" applyFont="1" applyBorder="1" applyAlignment="1">
      <alignment horizontal="center" vertical="center" wrapText="1" shrinkToFit="1"/>
    </xf>
    <xf numFmtId="0" fontId="41" fillId="0" borderId="17" xfId="2" applyFont="1" applyBorder="1" applyAlignment="1">
      <alignment horizontal="center" vertical="center" wrapText="1" shrinkToFit="1"/>
    </xf>
    <xf numFmtId="0" fontId="1" fillId="2" borderId="11" xfId="2" applyFont="1" applyFill="1" applyBorder="1" applyAlignment="1" applyProtection="1">
      <alignment horizontal="center" vertical="center" wrapText="1"/>
      <protection locked="0"/>
    </xf>
    <xf numFmtId="0" fontId="1" fillId="2" borderId="14" xfId="2" applyFont="1" applyFill="1" applyBorder="1" applyAlignment="1" applyProtection="1">
      <alignment horizontal="center" vertical="center" wrapText="1"/>
      <protection locked="0"/>
    </xf>
    <xf numFmtId="0" fontId="1" fillId="2" borderId="6" xfId="2" applyFont="1" applyFill="1" applyBorder="1" applyAlignment="1" applyProtection="1">
      <alignment horizontal="center" vertical="center" wrapText="1"/>
      <protection locked="0"/>
    </xf>
    <xf numFmtId="0" fontId="29" fillId="13" borderId="14" xfId="0" applyFont="1" applyFill="1" applyBorder="1" applyAlignment="1">
      <alignment horizontal="center" vertical="center"/>
    </xf>
    <xf numFmtId="0" fontId="41" fillId="0" borderId="15" xfId="2" applyFont="1" applyBorder="1" applyAlignment="1">
      <alignment horizontal="center" vertical="center" shrinkToFit="1"/>
    </xf>
    <xf numFmtId="0" fontId="41" fillId="0" borderId="17" xfId="2" applyFont="1" applyBorder="1" applyAlignment="1">
      <alignment horizontal="center" vertical="center" shrinkToFit="1"/>
    </xf>
    <xf numFmtId="0" fontId="1" fillId="2" borderId="11" xfId="2" applyFont="1" applyFill="1" applyBorder="1" applyAlignment="1" applyProtection="1">
      <alignment horizontal="center" vertical="center" shrinkToFit="1"/>
      <protection locked="0"/>
    </xf>
    <xf numFmtId="0" fontId="1" fillId="2" borderId="14" xfId="2" applyFont="1" applyFill="1" applyBorder="1" applyAlignment="1" applyProtection="1">
      <alignment horizontal="center" vertical="center" shrinkToFit="1"/>
      <protection locked="0"/>
    </xf>
    <xf numFmtId="0" fontId="1" fillId="2" borderId="6" xfId="2" applyFont="1" applyFill="1" applyBorder="1" applyAlignment="1" applyProtection="1">
      <alignment horizontal="center" vertical="center" shrinkToFit="1"/>
      <protection locked="0"/>
    </xf>
    <xf numFmtId="0" fontId="31" fillId="9" borderId="1" xfId="2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 wrapText="1" shrinkToFit="1"/>
    </xf>
    <xf numFmtId="0" fontId="29" fillId="0" borderId="18" xfId="2" applyFont="1" applyFill="1" applyBorder="1" applyAlignment="1">
      <alignment horizontal="center" vertical="center" wrapText="1" shrinkToFit="1"/>
    </xf>
    <xf numFmtId="0" fontId="29" fillId="0" borderId="7" xfId="2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18" xfId="0" applyFont="1" applyFill="1" applyBorder="1" applyAlignment="1">
      <alignment horizontal="center" vertical="center"/>
    </xf>
    <xf numFmtId="0" fontId="29" fillId="12" borderId="7" xfId="0" applyFont="1" applyFill="1" applyBorder="1" applyAlignment="1">
      <alignment horizontal="center" vertical="center"/>
    </xf>
    <xf numFmtId="0" fontId="29" fillId="15" borderId="4" xfId="0" applyFont="1" applyFill="1" applyBorder="1" applyAlignment="1">
      <alignment horizontal="center" vertical="center"/>
    </xf>
    <xf numFmtId="0" fontId="29" fillId="15" borderId="18" xfId="0" applyFont="1" applyFill="1" applyBorder="1" applyAlignment="1">
      <alignment horizontal="center" vertical="center"/>
    </xf>
    <xf numFmtId="0" fontId="29" fillId="15" borderId="7" xfId="0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center" vertical="center"/>
    </xf>
    <xf numFmtId="0" fontId="29" fillId="16" borderId="7" xfId="0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 shrinkToFit="1"/>
    </xf>
    <xf numFmtId="0" fontId="29" fillId="0" borderId="18" xfId="2" applyFont="1" applyFill="1" applyBorder="1" applyAlignment="1">
      <alignment horizontal="center" vertical="center" shrinkToFit="1"/>
    </xf>
    <xf numFmtId="0" fontId="29" fillId="0" borderId="7" xfId="2" applyFont="1" applyFill="1" applyBorder="1" applyAlignment="1">
      <alignment horizontal="center" vertical="center" shrinkToFit="1"/>
    </xf>
    <xf numFmtId="0" fontId="4" fillId="9" borderId="13" xfId="2" applyFill="1" applyBorder="1" applyAlignment="1">
      <alignment horizontal="center" vertical="center"/>
    </xf>
    <xf numFmtId="0" fontId="4" fillId="9" borderId="15" xfId="2" applyFill="1" applyBorder="1" applyAlignment="1">
      <alignment horizontal="center" vertical="center"/>
    </xf>
    <xf numFmtId="0" fontId="4" fillId="9" borderId="17" xfId="2" applyFill="1" applyBorder="1" applyAlignment="1">
      <alignment horizontal="center" vertical="center"/>
    </xf>
    <xf numFmtId="176" fontId="1" fillId="9" borderId="13" xfId="2" applyNumberFormat="1" applyFont="1" applyFill="1" applyBorder="1" applyAlignment="1">
      <alignment horizontal="center" vertical="center" wrapText="1"/>
    </xf>
    <xf numFmtId="176" fontId="1" fillId="9" borderId="15" xfId="2" applyNumberFormat="1" applyFont="1" applyFill="1" applyBorder="1" applyAlignment="1">
      <alignment horizontal="center" vertical="center" wrapText="1"/>
    </xf>
    <xf numFmtId="176" fontId="1" fillId="9" borderId="17" xfId="2" applyNumberFormat="1" applyFont="1" applyFill="1" applyBorder="1" applyAlignment="1">
      <alignment horizontal="center" vertical="center" wrapText="1"/>
    </xf>
    <xf numFmtId="178" fontId="1" fillId="9" borderId="13" xfId="2" applyNumberFormat="1" applyFont="1" applyFill="1" applyBorder="1" applyAlignment="1">
      <alignment horizontal="center" vertical="center" wrapText="1"/>
    </xf>
    <xf numFmtId="178" fontId="1" fillId="9" borderId="15" xfId="2" applyNumberFormat="1" applyFont="1" applyFill="1" applyBorder="1" applyAlignment="1">
      <alignment horizontal="center" vertical="center" wrapText="1"/>
    </xf>
    <xf numFmtId="178" fontId="1" fillId="9" borderId="17" xfId="2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9" fillId="13" borderId="4" xfId="2" applyFont="1" applyFill="1" applyBorder="1" applyAlignment="1">
      <alignment horizontal="center" vertical="center" wrapText="1" shrinkToFit="1"/>
    </xf>
    <xf numFmtId="0" fontId="0" fillId="13" borderId="18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29" fillId="18" borderId="4" xfId="2" applyFont="1" applyFill="1" applyBorder="1" applyAlignment="1">
      <alignment horizontal="center" vertical="center" shrinkToFit="1"/>
    </xf>
    <xf numFmtId="0" fontId="29" fillId="18" borderId="18" xfId="2" applyFont="1" applyFill="1" applyBorder="1" applyAlignment="1">
      <alignment horizontal="center" vertical="center" shrinkToFit="1"/>
    </xf>
    <xf numFmtId="0" fontId="29" fillId="18" borderId="7" xfId="2" applyFont="1" applyFill="1" applyBorder="1" applyAlignment="1">
      <alignment horizontal="center" vertical="center" shrinkToFit="1"/>
    </xf>
    <xf numFmtId="0" fontId="29" fillId="16" borderId="4" xfId="2" applyFont="1" applyFill="1" applyBorder="1" applyAlignment="1">
      <alignment horizontal="center" vertical="center" wrapText="1" shrinkToFit="1"/>
    </xf>
    <xf numFmtId="0" fontId="29" fillId="16" borderId="18" xfId="2" applyFont="1" applyFill="1" applyBorder="1" applyAlignment="1">
      <alignment horizontal="center" vertical="center" wrapText="1" shrinkToFit="1"/>
    </xf>
    <xf numFmtId="0" fontId="29" fillId="16" borderId="7" xfId="2" applyFont="1" applyFill="1" applyBorder="1" applyAlignment="1">
      <alignment horizontal="center" vertical="center" wrapText="1" shrinkToFit="1"/>
    </xf>
    <xf numFmtId="0" fontId="29" fillId="18" borderId="11" xfId="0" applyFont="1" applyFill="1" applyBorder="1" applyAlignment="1">
      <alignment horizontal="center" vertical="center"/>
    </xf>
    <xf numFmtId="0" fontId="29" fillId="18" borderId="14" xfId="0" applyFont="1" applyFill="1" applyBorder="1" applyAlignment="1">
      <alignment horizontal="center" vertical="center"/>
    </xf>
    <xf numFmtId="0" fontId="29" fillId="18" borderId="6" xfId="0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/>
    </xf>
    <xf numFmtId="0" fontId="29" fillId="19" borderId="14" xfId="0" applyFont="1" applyFill="1" applyBorder="1" applyAlignment="1">
      <alignment horizontal="center" vertical="center"/>
    </xf>
    <xf numFmtId="0" fontId="29" fillId="19" borderId="6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/>
    </xf>
    <xf numFmtId="0" fontId="41" fillId="0" borderId="13" xfId="2" applyFont="1" applyBorder="1" applyAlignment="1">
      <alignment horizontal="center" vertical="center" shrinkToFit="1"/>
    </xf>
    <xf numFmtId="56" fontId="1" fillId="2" borderId="11" xfId="2" applyNumberFormat="1" applyFont="1" applyFill="1" applyBorder="1" applyAlignment="1" applyProtection="1">
      <alignment horizontal="center" vertical="center"/>
      <protection locked="0"/>
    </xf>
    <xf numFmtId="56" fontId="1" fillId="2" borderId="14" xfId="2" applyNumberFormat="1" applyFont="1" applyFill="1" applyBorder="1" applyAlignment="1" applyProtection="1">
      <alignment horizontal="center" vertical="center"/>
      <protection locked="0"/>
    </xf>
    <xf numFmtId="56" fontId="1" fillId="2" borderId="6" xfId="2" applyNumberFormat="1" applyFont="1" applyFill="1" applyBorder="1" applyAlignment="1" applyProtection="1">
      <alignment horizontal="center" vertical="center"/>
      <protection locked="0"/>
    </xf>
    <xf numFmtId="0" fontId="29" fillId="13" borderId="4" xfId="2" applyFont="1" applyFill="1" applyBorder="1" applyAlignment="1">
      <alignment horizontal="center" vertical="center" shrinkToFit="1"/>
    </xf>
    <xf numFmtId="0" fontId="29" fillId="13" borderId="18" xfId="2" applyFont="1" applyFill="1" applyBorder="1" applyAlignment="1">
      <alignment horizontal="center" vertical="center" shrinkToFit="1"/>
    </xf>
    <xf numFmtId="0" fontId="29" fillId="13" borderId="7" xfId="2" applyFont="1" applyFill="1" applyBorder="1" applyAlignment="1">
      <alignment horizontal="center" vertical="center" shrinkToFit="1"/>
    </xf>
    <xf numFmtId="0" fontId="29" fillId="19" borderId="4" xfId="2" applyFont="1" applyFill="1" applyBorder="1" applyAlignment="1">
      <alignment horizontal="center" vertical="center" shrinkToFit="1"/>
    </xf>
    <xf numFmtId="0" fontId="29" fillId="19" borderId="18" xfId="2" applyFont="1" applyFill="1" applyBorder="1" applyAlignment="1">
      <alignment horizontal="center" vertical="center" shrinkToFit="1"/>
    </xf>
    <xf numFmtId="0" fontId="29" fillId="19" borderId="7" xfId="2" applyFont="1" applyFill="1" applyBorder="1" applyAlignment="1">
      <alignment horizontal="center" vertical="center" shrinkToFit="1"/>
    </xf>
    <xf numFmtId="0" fontId="29" fillId="15" borderId="4" xfId="2" applyFont="1" applyFill="1" applyBorder="1" applyAlignment="1">
      <alignment horizontal="center" vertical="center" shrinkToFit="1"/>
    </xf>
    <xf numFmtId="0" fontId="29" fillId="15" borderId="18" xfId="2" applyFont="1" applyFill="1" applyBorder="1" applyAlignment="1">
      <alignment horizontal="center" vertical="center" shrinkToFit="1"/>
    </xf>
    <xf numFmtId="0" fontId="29" fillId="15" borderId="7" xfId="2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/>
    </xf>
    <xf numFmtId="0" fontId="29" fillId="18" borderId="4" xfId="2" applyFont="1" applyFill="1" applyBorder="1" applyAlignment="1">
      <alignment horizontal="center" vertical="center" wrapText="1" shrinkToFit="1"/>
    </xf>
    <xf numFmtId="0" fontId="29" fillId="18" borderId="18" xfId="2" applyFont="1" applyFill="1" applyBorder="1" applyAlignment="1">
      <alignment horizontal="center" vertical="center" wrapText="1" shrinkToFit="1"/>
    </xf>
    <xf numFmtId="0" fontId="29" fillId="18" borderId="7" xfId="2" applyFont="1" applyFill="1" applyBorder="1" applyAlignment="1">
      <alignment horizontal="center" vertical="center" wrapText="1" shrinkToFit="1"/>
    </xf>
    <xf numFmtId="0" fontId="29" fillId="19" borderId="4" xfId="2" applyFont="1" applyFill="1" applyBorder="1" applyAlignment="1">
      <alignment horizontal="center" vertical="center" wrapText="1" shrinkToFit="1"/>
    </xf>
    <xf numFmtId="0" fontId="29" fillId="19" borderId="18" xfId="2" applyFont="1" applyFill="1" applyBorder="1" applyAlignment="1">
      <alignment horizontal="center" vertical="center" wrapText="1" shrinkToFit="1"/>
    </xf>
    <xf numFmtId="0" fontId="29" fillId="19" borderId="7" xfId="2" applyFont="1" applyFill="1" applyBorder="1" applyAlignment="1">
      <alignment horizontal="center" vertical="center" wrapText="1" shrinkToFit="1"/>
    </xf>
    <xf numFmtId="0" fontId="29" fillId="13" borderId="18" xfId="2" applyFont="1" applyFill="1" applyBorder="1" applyAlignment="1">
      <alignment horizontal="center" vertical="center" wrapText="1" shrinkToFit="1"/>
    </xf>
    <xf numFmtId="0" fontId="29" fillId="13" borderId="7" xfId="2" applyFont="1" applyFill="1" applyBorder="1" applyAlignment="1">
      <alignment horizontal="center" vertical="center" wrapText="1" shrinkToFit="1"/>
    </xf>
    <xf numFmtId="0" fontId="29" fillId="14" borderId="11" xfId="0" applyFont="1" applyFill="1" applyBorder="1" applyAlignment="1">
      <alignment horizontal="center" vertical="center"/>
    </xf>
    <xf numFmtId="0" fontId="29" fillId="14" borderId="14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56" fontId="1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29" fillId="14" borderId="4" xfId="2" applyFont="1" applyFill="1" applyBorder="1" applyAlignment="1">
      <alignment horizontal="center" vertical="center" shrinkToFit="1"/>
    </xf>
    <xf numFmtId="0" fontId="29" fillId="14" borderId="18" xfId="2" applyFont="1" applyFill="1" applyBorder="1" applyAlignment="1">
      <alignment horizontal="center" vertical="center" shrinkToFit="1"/>
    </xf>
    <xf numFmtId="0" fontId="29" fillId="14" borderId="7" xfId="2" applyFont="1" applyFill="1" applyBorder="1" applyAlignment="1">
      <alignment horizontal="center" vertical="center" shrinkToFit="1"/>
    </xf>
    <xf numFmtId="0" fontId="29" fillId="17" borderId="11" xfId="0" applyFont="1" applyFill="1" applyBorder="1" applyAlignment="1">
      <alignment horizontal="center" vertical="center"/>
    </xf>
    <xf numFmtId="0" fontId="29" fillId="17" borderId="14" xfId="0" applyFont="1" applyFill="1" applyBorder="1" applyAlignment="1">
      <alignment horizontal="center" vertical="center"/>
    </xf>
    <xf numFmtId="0" fontId="29" fillId="17" borderId="6" xfId="0" applyFont="1" applyFill="1" applyBorder="1" applyAlignment="1">
      <alignment horizontal="center" vertical="center"/>
    </xf>
    <xf numFmtId="0" fontId="29" fillId="17" borderId="4" xfId="2" applyFont="1" applyFill="1" applyBorder="1" applyAlignment="1">
      <alignment horizontal="center" vertical="center" wrapText="1" shrinkToFit="1"/>
    </xf>
    <xf numFmtId="0" fontId="0" fillId="17" borderId="18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29" fillId="16" borderId="4" xfId="2" applyFont="1" applyFill="1" applyBorder="1" applyAlignment="1">
      <alignment horizontal="center" vertical="center" shrinkToFit="1"/>
    </xf>
    <xf numFmtId="0" fontId="29" fillId="16" borderId="18" xfId="2" applyFont="1" applyFill="1" applyBorder="1" applyAlignment="1">
      <alignment horizontal="center" vertical="center" shrinkToFit="1"/>
    </xf>
    <xf numFmtId="0" fontId="29" fillId="16" borderId="7" xfId="2" applyFont="1" applyFill="1" applyBorder="1" applyAlignment="1">
      <alignment horizontal="center" vertical="center" shrinkToFit="1"/>
    </xf>
    <xf numFmtId="0" fontId="1" fillId="2" borderId="11" xfId="3" applyFont="1" applyFill="1" applyBorder="1" applyAlignment="1" applyProtection="1">
      <alignment horizontal="center" vertical="center" shrinkToFit="1"/>
      <protection locked="0"/>
    </xf>
    <xf numFmtId="0" fontId="1" fillId="2" borderId="14" xfId="3" applyFont="1" applyFill="1" applyBorder="1" applyAlignment="1" applyProtection="1">
      <alignment horizontal="center" vertical="center" shrinkToFit="1"/>
      <protection locked="0"/>
    </xf>
    <xf numFmtId="0" fontId="1" fillId="2" borderId="6" xfId="3" applyFont="1" applyFill="1" applyBorder="1" applyAlignment="1" applyProtection="1">
      <alignment horizontal="center" vertical="center" shrinkToFit="1"/>
      <protection locked="0"/>
    </xf>
    <xf numFmtId="0" fontId="29" fillId="12" borderId="11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29" fillId="12" borderId="4" xfId="2" applyFont="1" applyFill="1" applyBorder="1" applyAlignment="1">
      <alignment horizontal="center" vertical="center" wrapText="1" shrinkToFit="1"/>
    </xf>
    <xf numFmtId="0" fontId="29" fillId="12" borderId="18" xfId="2" applyFont="1" applyFill="1" applyBorder="1" applyAlignment="1">
      <alignment horizontal="center" vertical="center" wrapText="1" shrinkToFit="1"/>
    </xf>
    <xf numFmtId="0" fontId="29" fillId="12" borderId="7" xfId="2" applyFont="1" applyFill="1" applyBorder="1" applyAlignment="1">
      <alignment horizontal="center" vertical="center" wrapText="1" shrinkToFit="1"/>
    </xf>
    <xf numFmtId="0" fontId="29" fillId="19" borderId="4" xfId="0" applyFont="1" applyFill="1" applyBorder="1" applyAlignment="1">
      <alignment horizontal="center" vertical="center"/>
    </xf>
    <xf numFmtId="0" fontId="29" fillId="19" borderId="18" xfId="0" applyFont="1" applyFill="1" applyBorder="1" applyAlignment="1">
      <alignment horizontal="center" vertical="center"/>
    </xf>
    <xf numFmtId="0" fontId="29" fillId="19" borderId="7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29" fillId="17" borderId="18" xfId="2" applyFont="1" applyFill="1" applyBorder="1" applyAlignment="1">
      <alignment horizontal="center" vertical="center" wrapText="1" shrinkToFit="1"/>
    </xf>
    <xf numFmtId="0" fontId="29" fillId="17" borderId="7" xfId="2" applyFont="1" applyFill="1" applyBorder="1" applyAlignment="1">
      <alignment horizontal="center" vertical="center" wrapText="1" shrinkToFit="1"/>
    </xf>
    <xf numFmtId="0" fontId="29" fillId="12" borderId="4" xfId="2" applyFont="1" applyFill="1" applyBorder="1" applyAlignment="1">
      <alignment horizontal="center" vertical="center" shrinkToFit="1"/>
    </xf>
    <xf numFmtId="0" fontId="29" fillId="12" borderId="18" xfId="2" applyFont="1" applyFill="1" applyBorder="1" applyAlignment="1">
      <alignment horizontal="center" vertical="center" shrinkToFit="1"/>
    </xf>
    <xf numFmtId="0" fontId="29" fillId="12" borderId="7" xfId="2" applyFont="1" applyFill="1" applyBorder="1" applyAlignment="1">
      <alignment horizontal="center" vertical="center" shrinkToFit="1"/>
    </xf>
    <xf numFmtId="0" fontId="4" fillId="0" borderId="0" xfId="2" applyAlignment="1">
      <alignment horizontal="center" vertical="center"/>
    </xf>
    <xf numFmtId="0" fontId="4" fillId="4" borderId="13" xfId="2" applyFill="1" applyBorder="1" applyAlignment="1" applyProtection="1">
      <alignment horizontal="center" vertical="center" wrapText="1"/>
      <protection locked="0"/>
    </xf>
    <xf numFmtId="0" fontId="4" fillId="4" borderId="22" xfId="2" applyFill="1" applyBorder="1" applyAlignment="1" applyProtection="1">
      <alignment horizontal="center" vertical="center" wrapText="1"/>
      <protection locked="0"/>
    </xf>
    <xf numFmtId="0" fontId="34" fillId="12" borderId="2" xfId="0" applyFont="1" applyFill="1" applyBorder="1" applyAlignment="1">
      <alignment horizontal="center" vertical="center" shrinkToFit="1"/>
    </xf>
    <xf numFmtId="0" fontId="34" fillId="12" borderId="12" xfId="0" applyFont="1" applyFill="1" applyBorder="1" applyAlignment="1">
      <alignment horizontal="center" vertical="center" shrinkToFit="1"/>
    </xf>
    <xf numFmtId="0" fontId="34" fillId="12" borderId="3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1"/>
    <cellStyle name="標準 2 2" xfId="2"/>
    <cellStyle name="標準 2 2_２２年度成績表5.13" xfId="3"/>
    <cellStyle name="標準 3 2_２２年度成績表" xfId="5"/>
    <cellStyle name="標準_Sheet1" xfId="4"/>
  </cellStyles>
  <dxfs count="3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FFFF"/>
      <color rgb="FFFFCCFF"/>
      <color rgb="FFFFFFCC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235033</xdr:colOff>
      <xdr:row>2</xdr:row>
      <xdr:rowOff>218579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D3DFFF-C987-40BE-997F-782CB8E6DBD0}"/>
            </a:ext>
          </a:extLst>
        </xdr:cNvPr>
        <xdr:cNvSpPr>
          <a:spLocks noChangeArrowheads="1"/>
        </xdr:cNvSpPr>
      </xdr:nvSpPr>
      <xdr:spPr bwMode="auto">
        <a:xfrm>
          <a:off x="373380" y="175260"/>
          <a:ext cx="6597733" cy="39383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 cmpd="sng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２０２１年度　四十雀サッカーリーグ</a:t>
          </a:r>
          <a:endParaRPr lang="en-US" altLang="ja-JP" sz="1800" b="1" i="0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800" b="1" i="0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590973</xdr:colOff>
      <xdr:row>0</xdr:row>
      <xdr:rowOff>28576</xdr:rowOff>
    </xdr:from>
    <xdr:to>
      <xdr:col>38</xdr:col>
      <xdr:colOff>152400</xdr:colOff>
      <xdr:row>1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8B1C5B-1E64-4236-BC68-C2836654A022}"/>
            </a:ext>
          </a:extLst>
        </xdr:cNvPr>
        <xdr:cNvSpPr>
          <a:spLocks noChangeArrowheads="1"/>
        </xdr:cNvSpPr>
      </xdr:nvSpPr>
      <xdr:spPr bwMode="auto">
        <a:xfrm>
          <a:off x="1154853" y="28576"/>
          <a:ext cx="5825067" cy="398144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 cmpd="sng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２０２１年度　四十雀サッカーリーグ</a:t>
          </a:r>
          <a:endParaRPr lang="en-US" altLang="ja-JP" sz="1800" b="1" i="0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800" b="1" i="0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</xdr:colOff>
      <xdr:row>3</xdr:row>
      <xdr:rowOff>19050</xdr:rowOff>
    </xdr:from>
    <xdr:to>
      <xdr:col>39</xdr:col>
      <xdr:colOff>0</xdr:colOff>
      <xdr:row>36</xdr:row>
      <xdr:rowOff>0</xdr:rowOff>
    </xdr:to>
    <xdr:cxnSp macro="">
      <xdr:nvCxnSpPr>
        <xdr:cNvPr id="3" name="直線コネクタ 7">
          <a:extLst>
            <a:ext uri="{FF2B5EF4-FFF2-40B4-BE49-F238E27FC236}">
              <a16:creationId xmlns:a16="http://schemas.microsoft.com/office/drawing/2014/main" id="{070761BB-A227-4BD2-B43E-DE825F91590D}"/>
            </a:ext>
          </a:extLst>
        </xdr:cNvPr>
        <xdr:cNvCxnSpPr>
          <a:cxnSpLocks noChangeShapeType="1"/>
        </xdr:cNvCxnSpPr>
      </xdr:nvCxnSpPr>
      <xdr:spPr bwMode="auto">
        <a:xfrm>
          <a:off x="1472565" y="666750"/>
          <a:ext cx="5522595" cy="55130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54429</xdr:colOff>
      <xdr:row>1</xdr:row>
      <xdr:rowOff>12887</xdr:rowOff>
    </xdr:from>
    <xdr:to>
      <xdr:col>18</xdr:col>
      <xdr:colOff>40820</xdr:colOff>
      <xdr:row>1</xdr:row>
      <xdr:rowOff>409407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560027-8EE2-4122-9B9A-3CF81BB671D9}"/>
            </a:ext>
          </a:extLst>
        </xdr:cNvPr>
        <xdr:cNvSpPr>
          <a:spLocks noChangeArrowheads="1"/>
        </xdr:cNvSpPr>
      </xdr:nvSpPr>
      <xdr:spPr bwMode="auto">
        <a:xfrm>
          <a:off x="940254" y="184337"/>
          <a:ext cx="6358616" cy="3965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年度成田市社会人サッカーリーグ　四十雀（ＭＶＰ）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189378</xdr:colOff>
      <xdr:row>1</xdr:row>
      <xdr:rowOff>12887</xdr:rowOff>
    </xdr:from>
    <xdr:to>
      <xdr:col>14</xdr:col>
      <xdr:colOff>638735</xdr:colOff>
      <xdr:row>1</xdr:row>
      <xdr:rowOff>409407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9C6615-5008-4127-BA11-0DF782CA411E}"/>
            </a:ext>
          </a:extLst>
        </xdr:cNvPr>
        <xdr:cNvSpPr>
          <a:spLocks noChangeArrowheads="1"/>
        </xdr:cNvSpPr>
      </xdr:nvSpPr>
      <xdr:spPr bwMode="auto">
        <a:xfrm>
          <a:off x="1075203" y="184337"/>
          <a:ext cx="6783482" cy="3965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年度成田市社会人サッカーリーグ　四十雀（警告・退場者）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80"/>
  <sheetViews>
    <sheetView zoomScale="90" zoomScaleNormal="90" workbookViewId="0">
      <selection activeCell="AE28" sqref="AE28"/>
    </sheetView>
  </sheetViews>
  <sheetFormatPr defaultColWidth="5.25" defaultRowHeight="14.25" customHeight="1" outlineLevelRow="3"/>
  <cols>
    <col min="1" max="1" width="5.5" style="122" customWidth="1"/>
    <col min="2" max="3" width="7.625" style="122" customWidth="1"/>
    <col min="4" max="6" width="4.75" style="122" customWidth="1"/>
    <col min="7" max="8" width="7.625" style="122" customWidth="1"/>
    <col min="9" max="32" width="4.75" style="122" customWidth="1"/>
    <col min="33" max="33" width="6.625" style="122" bestFit="1" customWidth="1"/>
    <col min="34" max="16384" width="5.25" style="122"/>
  </cols>
  <sheetData>
    <row r="1" spans="2:34" ht="14.25" customHeight="1"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2:34" ht="14.25" customHeight="1"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265"/>
      <c r="V2" s="265"/>
      <c r="W2" s="265"/>
      <c r="X2" s="173"/>
      <c r="Y2" s="173"/>
      <c r="Z2" s="173"/>
      <c r="AA2" s="173"/>
      <c r="AB2" s="173"/>
      <c r="AC2" s="173"/>
      <c r="AD2" s="173"/>
      <c r="AE2" s="173"/>
    </row>
    <row r="3" spans="2:34" ht="19.899999999999999" customHeight="1"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265"/>
      <c r="V3" s="265"/>
      <c r="W3" s="265"/>
      <c r="X3" s="173"/>
      <c r="Y3" s="173" t="s">
        <v>76</v>
      </c>
      <c r="Z3" s="173"/>
      <c r="AA3" s="218"/>
      <c r="AB3" s="218"/>
      <c r="AC3" s="218"/>
      <c r="AD3" s="218"/>
      <c r="AE3" s="218"/>
    </row>
    <row r="4" spans="2:34" ht="19.899999999999999" customHeight="1">
      <c r="G4" s="268"/>
      <c r="H4" s="218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355" t="s">
        <v>66</v>
      </c>
      <c r="Z4" s="355"/>
      <c r="AA4" s="355"/>
      <c r="AB4" s="355"/>
      <c r="AC4" s="355"/>
      <c r="AD4" s="355"/>
      <c r="AE4" s="269"/>
    </row>
    <row r="5" spans="2:34" ht="19.899999999999999" customHeight="1">
      <c r="D5" s="250"/>
      <c r="E5" s="251" t="s">
        <v>102</v>
      </c>
      <c r="G5" s="268"/>
      <c r="H5" s="218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356"/>
      <c r="Z5" s="356"/>
      <c r="AA5" s="356"/>
      <c r="AB5" s="356"/>
      <c r="AC5" s="356"/>
      <c r="AD5" s="356"/>
      <c r="AE5" s="270"/>
    </row>
    <row r="6" spans="2:34" ht="19.899999999999999" customHeight="1">
      <c r="B6" s="357"/>
      <c r="C6" s="358"/>
      <c r="D6" s="330">
        <v>5</v>
      </c>
      <c r="E6" s="331"/>
      <c r="F6" s="332"/>
      <c r="G6" s="359"/>
      <c r="H6" s="359"/>
      <c r="I6" s="330">
        <v>5</v>
      </c>
      <c r="J6" s="331"/>
      <c r="K6" s="332"/>
      <c r="L6" s="330">
        <v>5</v>
      </c>
      <c r="M6" s="331"/>
      <c r="N6" s="332"/>
      <c r="O6" s="330"/>
      <c r="P6" s="331"/>
      <c r="Q6" s="332"/>
      <c r="R6" s="330"/>
      <c r="S6" s="331"/>
      <c r="T6" s="332"/>
      <c r="U6" s="330">
        <v>4</v>
      </c>
      <c r="V6" s="331"/>
      <c r="W6" s="332"/>
      <c r="X6" s="330">
        <v>5</v>
      </c>
      <c r="Y6" s="331"/>
      <c r="Z6" s="332"/>
      <c r="AA6" s="330"/>
      <c r="AB6" s="331"/>
      <c r="AC6" s="332"/>
      <c r="AD6" s="330">
        <v>5</v>
      </c>
      <c r="AE6" s="331"/>
      <c r="AF6" s="331"/>
      <c r="AG6" s="350">
        <f>SUM(D6:AD6)</f>
        <v>29</v>
      </c>
      <c r="AH6" s="333"/>
    </row>
    <row r="7" spans="2:34" ht="19.899999999999999" customHeight="1" outlineLevel="3">
      <c r="B7" s="262"/>
      <c r="C7" s="263"/>
      <c r="D7" s="300" t="s">
        <v>17</v>
      </c>
      <c r="E7" s="300"/>
      <c r="F7" s="301"/>
      <c r="G7" s="346"/>
      <c r="H7" s="346"/>
      <c r="I7" s="300" t="s">
        <v>18</v>
      </c>
      <c r="J7" s="300"/>
      <c r="K7" s="301"/>
      <c r="L7" s="299" t="s">
        <v>19</v>
      </c>
      <c r="M7" s="300"/>
      <c r="N7" s="301"/>
      <c r="O7" s="343" t="s">
        <v>150</v>
      </c>
      <c r="P7" s="344"/>
      <c r="Q7" s="345"/>
      <c r="R7" s="343" t="s">
        <v>150</v>
      </c>
      <c r="S7" s="344"/>
      <c r="T7" s="345"/>
      <c r="U7" s="299" t="s">
        <v>59</v>
      </c>
      <c r="V7" s="300"/>
      <c r="W7" s="301"/>
      <c r="X7" s="299" t="s">
        <v>60</v>
      </c>
      <c r="Y7" s="300"/>
      <c r="Z7" s="301"/>
      <c r="AA7" s="343" t="s">
        <v>150</v>
      </c>
      <c r="AB7" s="344"/>
      <c r="AC7" s="345"/>
      <c r="AD7" s="299" t="s">
        <v>62</v>
      </c>
      <c r="AE7" s="300"/>
      <c r="AF7" s="301"/>
    </row>
    <row r="8" spans="2:34" ht="19.899999999999999" customHeight="1" outlineLevel="3">
      <c r="B8" s="339" t="s">
        <v>0</v>
      </c>
      <c r="C8" s="339"/>
      <c r="D8" s="302">
        <v>44304</v>
      </c>
      <c r="E8" s="303"/>
      <c r="F8" s="304"/>
      <c r="G8" s="312" t="s">
        <v>0</v>
      </c>
      <c r="H8" s="313"/>
      <c r="I8" s="302">
        <v>44318</v>
      </c>
      <c r="J8" s="303"/>
      <c r="K8" s="304"/>
      <c r="L8" s="302">
        <v>44346</v>
      </c>
      <c r="M8" s="303"/>
      <c r="N8" s="304"/>
      <c r="O8" s="347">
        <v>44367</v>
      </c>
      <c r="P8" s="348"/>
      <c r="Q8" s="349"/>
      <c r="R8" s="347">
        <v>44381</v>
      </c>
      <c r="S8" s="348"/>
      <c r="T8" s="349"/>
      <c r="U8" s="302">
        <v>44402</v>
      </c>
      <c r="V8" s="303"/>
      <c r="W8" s="304"/>
      <c r="X8" s="302">
        <v>44409</v>
      </c>
      <c r="Y8" s="303"/>
      <c r="Z8" s="304"/>
      <c r="AA8" s="347">
        <v>44423</v>
      </c>
      <c r="AB8" s="348"/>
      <c r="AC8" s="349"/>
      <c r="AD8" s="351">
        <v>44430</v>
      </c>
      <c r="AE8" s="352"/>
      <c r="AF8" s="353"/>
    </row>
    <row r="9" spans="2:34" ht="19.899999999999999" customHeight="1" outlineLevel="3">
      <c r="B9" s="339" t="s">
        <v>1</v>
      </c>
      <c r="C9" s="339"/>
      <c r="D9" s="314" t="s">
        <v>69</v>
      </c>
      <c r="E9" s="315"/>
      <c r="F9" s="316"/>
      <c r="G9" s="312" t="s">
        <v>1</v>
      </c>
      <c r="H9" s="313"/>
      <c r="I9" s="317" t="s">
        <v>69</v>
      </c>
      <c r="J9" s="318"/>
      <c r="K9" s="319"/>
      <c r="L9" s="317" t="s">
        <v>134</v>
      </c>
      <c r="M9" s="318"/>
      <c r="N9" s="319"/>
      <c r="O9" s="340" t="s">
        <v>70</v>
      </c>
      <c r="P9" s="341"/>
      <c r="Q9" s="342"/>
      <c r="R9" s="340" t="s">
        <v>70</v>
      </c>
      <c r="S9" s="341"/>
      <c r="T9" s="342"/>
      <c r="U9" s="317" t="s">
        <v>134</v>
      </c>
      <c r="V9" s="318"/>
      <c r="W9" s="319"/>
      <c r="X9" s="314" t="s">
        <v>71</v>
      </c>
      <c r="Y9" s="315"/>
      <c r="Z9" s="316"/>
      <c r="AA9" s="336" t="s">
        <v>69</v>
      </c>
      <c r="AB9" s="337"/>
      <c r="AC9" s="338"/>
      <c r="AD9" s="317" t="s">
        <v>69</v>
      </c>
      <c r="AE9" s="318"/>
      <c r="AF9" s="319"/>
    </row>
    <row r="10" spans="2:34" ht="19.899999999999999" customHeight="1" outlineLevel="3">
      <c r="B10" s="264" t="s">
        <v>36</v>
      </c>
      <c r="C10" s="264" t="s">
        <v>77</v>
      </c>
      <c r="D10" s="249" t="s">
        <v>89</v>
      </c>
      <c r="E10" s="255" t="s">
        <v>68</v>
      </c>
      <c r="F10" s="248" t="s">
        <v>90</v>
      </c>
      <c r="G10" s="264" t="s">
        <v>36</v>
      </c>
      <c r="H10" s="264" t="s">
        <v>67</v>
      </c>
      <c r="I10" s="249" t="s">
        <v>99</v>
      </c>
      <c r="J10" s="255" t="s">
        <v>68</v>
      </c>
      <c r="K10" s="248" t="s">
        <v>98</v>
      </c>
      <c r="L10" s="249" t="s">
        <v>89</v>
      </c>
      <c r="M10" s="255" t="s">
        <v>68</v>
      </c>
      <c r="N10" s="248" t="s">
        <v>95</v>
      </c>
      <c r="O10" s="271" t="s">
        <v>95</v>
      </c>
      <c r="P10" s="272" t="s">
        <v>68</v>
      </c>
      <c r="Q10" s="273" t="s">
        <v>94</v>
      </c>
      <c r="R10" s="271" t="s">
        <v>94</v>
      </c>
      <c r="S10" s="272" t="s">
        <v>68</v>
      </c>
      <c r="T10" s="273" t="s">
        <v>90</v>
      </c>
      <c r="U10" s="249"/>
      <c r="V10" s="255"/>
      <c r="W10" s="248"/>
      <c r="X10" s="249" t="s">
        <v>89</v>
      </c>
      <c r="Y10" s="255" t="s">
        <v>68</v>
      </c>
      <c r="Z10" s="248" t="s">
        <v>100</v>
      </c>
      <c r="AA10" s="271" t="s">
        <v>99</v>
      </c>
      <c r="AB10" s="272" t="s">
        <v>68</v>
      </c>
      <c r="AC10" s="273" t="s">
        <v>90</v>
      </c>
      <c r="AD10" s="249" t="s">
        <v>95</v>
      </c>
      <c r="AE10" s="255" t="s">
        <v>68</v>
      </c>
      <c r="AF10" s="248" t="s">
        <v>100</v>
      </c>
    </row>
    <row r="11" spans="2:34" ht="19.899999999999999" customHeight="1" outlineLevel="3">
      <c r="B11" s="326" t="s">
        <v>4</v>
      </c>
      <c r="C11" s="326"/>
      <c r="D11" s="249">
        <v>1</v>
      </c>
      <c r="E11" s="255" t="s">
        <v>91</v>
      </c>
      <c r="F11" s="248">
        <v>1</v>
      </c>
      <c r="G11" s="326" t="s">
        <v>4</v>
      </c>
      <c r="H11" s="326"/>
      <c r="I11" s="249">
        <v>2</v>
      </c>
      <c r="J11" s="255" t="s">
        <v>94</v>
      </c>
      <c r="K11" s="248">
        <v>0</v>
      </c>
      <c r="L11" s="249">
        <v>2</v>
      </c>
      <c r="M11" s="255" t="s">
        <v>98</v>
      </c>
      <c r="N11" s="248">
        <v>0</v>
      </c>
      <c r="O11" s="271"/>
      <c r="P11" s="272" t="s">
        <v>96</v>
      </c>
      <c r="Q11" s="273"/>
      <c r="R11" s="271"/>
      <c r="S11" s="272" t="s">
        <v>99</v>
      </c>
      <c r="T11" s="273"/>
      <c r="U11" s="249"/>
      <c r="V11" s="255"/>
      <c r="W11" s="248"/>
      <c r="X11" s="249">
        <v>3</v>
      </c>
      <c r="Y11" s="255" t="s">
        <v>90</v>
      </c>
      <c r="Z11" s="248">
        <v>0</v>
      </c>
      <c r="AA11" s="271"/>
      <c r="AB11" s="272" t="s">
        <v>93</v>
      </c>
      <c r="AC11" s="273"/>
      <c r="AD11" s="249">
        <v>2</v>
      </c>
      <c r="AE11" s="255" t="s">
        <v>94</v>
      </c>
      <c r="AF11" s="248">
        <v>2</v>
      </c>
    </row>
    <row r="12" spans="2:34" ht="19.899999999999999" customHeight="1" outlineLevel="3">
      <c r="B12" s="264" t="s">
        <v>37</v>
      </c>
      <c r="C12" s="264" t="s">
        <v>78</v>
      </c>
      <c r="D12" s="249" t="s">
        <v>91</v>
      </c>
      <c r="E12" s="255" t="s">
        <v>68</v>
      </c>
      <c r="F12" s="248" t="s">
        <v>92</v>
      </c>
      <c r="G12" s="264" t="s">
        <v>37</v>
      </c>
      <c r="H12" s="264" t="s">
        <v>82</v>
      </c>
      <c r="I12" s="249" t="s">
        <v>89</v>
      </c>
      <c r="J12" s="255" t="s">
        <v>68</v>
      </c>
      <c r="K12" s="248" t="s">
        <v>94</v>
      </c>
      <c r="L12" s="249" t="s">
        <v>91</v>
      </c>
      <c r="M12" s="255" t="s">
        <v>68</v>
      </c>
      <c r="N12" s="248" t="s">
        <v>98</v>
      </c>
      <c r="O12" s="271" t="s">
        <v>93</v>
      </c>
      <c r="P12" s="272" t="s">
        <v>68</v>
      </c>
      <c r="Q12" s="273" t="s">
        <v>96</v>
      </c>
      <c r="R12" s="271" t="s">
        <v>99</v>
      </c>
      <c r="S12" s="272" t="s">
        <v>68</v>
      </c>
      <c r="T12" s="273" t="s">
        <v>92</v>
      </c>
      <c r="U12" s="249" t="s">
        <v>92</v>
      </c>
      <c r="V12" s="255" t="s">
        <v>68</v>
      </c>
      <c r="W12" s="248" t="s">
        <v>98</v>
      </c>
      <c r="X12" s="249" t="s">
        <v>95</v>
      </c>
      <c r="Y12" s="255" t="s">
        <v>68</v>
      </c>
      <c r="Z12" s="248" t="s">
        <v>90</v>
      </c>
      <c r="AA12" s="271" t="s">
        <v>93</v>
      </c>
      <c r="AB12" s="272" t="s">
        <v>68</v>
      </c>
      <c r="AC12" s="273" t="s">
        <v>100</v>
      </c>
      <c r="AD12" s="249" t="s">
        <v>90</v>
      </c>
      <c r="AE12" s="255" t="s">
        <v>68</v>
      </c>
      <c r="AF12" s="248" t="s">
        <v>94</v>
      </c>
    </row>
    <row r="13" spans="2:34" ht="19.899999999999999" customHeight="1" outlineLevel="3">
      <c r="B13" s="326" t="s">
        <v>4</v>
      </c>
      <c r="C13" s="326"/>
      <c r="D13" s="249">
        <v>3</v>
      </c>
      <c r="E13" s="255" t="s">
        <v>89</v>
      </c>
      <c r="F13" s="248">
        <v>1</v>
      </c>
      <c r="G13" s="326" t="s">
        <v>4</v>
      </c>
      <c r="H13" s="326"/>
      <c r="I13" s="249">
        <v>1</v>
      </c>
      <c r="J13" s="255" t="s">
        <v>99</v>
      </c>
      <c r="K13" s="248">
        <v>0</v>
      </c>
      <c r="L13" s="249">
        <v>6</v>
      </c>
      <c r="M13" s="255" t="s">
        <v>93</v>
      </c>
      <c r="N13" s="248">
        <v>0</v>
      </c>
      <c r="O13" s="271"/>
      <c r="P13" s="274" t="s">
        <v>97</v>
      </c>
      <c r="Q13" s="273"/>
      <c r="R13" s="271"/>
      <c r="S13" s="272" t="s">
        <v>94</v>
      </c>
      <c r="T13" s="273"/>
      <c r="U13" s="249">
        <v>3</v>
      </c>
      <c r="V13" s="255" t="s">
        <v>94</v>
      </c>
      <c r="W13" s="248">
        <v>2</v>
      </c>
      <c r="X13" s="249">
        <v>3</v>
      </c>
      <c r="Y13" s="255" t="s">
        <v>89</v>
      </c>
      <c r="Z13" s="248">
        <v>1</v>
      </c>
      <c r="AA13" s="271"/>
      <c r="AB13" s="272" t="s">
        <v>99</v>
      </c>
      <c r="AC13" s="273"/>
      <c r="AD13" s="249">
        <v>3</v>
      </c>
      <c r="AE13" s="255" t="s">
        <v>98</v>
      </c>
      <c r="AF13" s="248">
        <v>0</v>
      </c>
    </row>
    <row r="14" spans="2:34" ht="19.899999999999999" customHeight="1" outlineLevel="3">
      <c r="B14" s="264" t="s">
        <v>2</v>
      </c>
      <c r="C14" s="264" t="s">
        <v>79</v>
      </c>
      <c r="D14" s="249" t="s">
        <v>93</v>
      </c>
      <c r="E14" s="255" t="s">
        <v>68</v>
      </c>
      <c r="F14" s="248" t="s">
        <v>94</v>
      </c>
      <c r="G14" s="264" t="s">
        <v>2</v>
      </c>
      <c r="H14" s="264" t="s">
        <v>83</v>
      </c>
      <c r="I14" s="249" t="s">
        <v>97</v>
      </c>
      <c r="J14" s="255" t="s">
        <v>68</v>
      </c>
      <c r="K14" s="248" t="s">
        <v>92</v>
      </c>
      <c r="L14" s="249" t="s">
        <v>93</v>
      </c>
      <c r="M14" s="255" t="s">
        <v>68</v>
      </c>
      <c r="N14" s="248" t="s">
        <v>90</v>
      </c>
      <c r="O14" s="271" t="s">
        <v>91</v>
      </c>
      <c r="P14" s="274" t="s">
        <v>68</v>
      </c>
      <c r="Q14" s="273" t="s">
        <v>97</v>
      </c>
      <c r="R14" s="271" t="s">
        <v>97</v>
      </c>
      <c r="S14" s="272" t="s">
        <v>68</v>
      </c>
      <c r="T14" s="273" t="s">
        <v>96</v>
      </c>
      <c r="U14" s="249" t="s">
        <v>91</v>
      </c>
      <c r="V14" s="286" t="s">
        <v>68</v>
      </c>
      <c r="W14" s="248" t="s">
        <v>94</v>
      </c>
      <c r="X14" s="249" t="s">
        <v>91</v>
      </c>
      <c r="Y14" s="255" t="s">
        <v>68</v>
      </c>
      <c r="Z14" s="248" t="s">
        <v>93</v>
      </c>
      <c r="AA14" s="271" t="s">
        <v>89</v>
      </c>
      <c r="AB14" s="272" t="s">
        <v>68</v>
      </c>
      <c r="AC14" s="273" t="s">
        <v>96</v>
      </c>
      <c r="AD14" s="249" t="s">
        <v>91</v>
      </c>
      <c r="AE14" s="255" t="s">
        <v>68</v>
      </c>
      <c r="AF14" s="248" t="s">
        <v>96</v>
      </c>
    </row>
    <row r="15" spans="2:34" ht="19.899999999999999" customHeight="1" outlineLevel="3">
      <c r="B15" s="326" t="s">
        <v>4</v>
      </c>
      <c r="C15" s="326"/>
      <c r="D15" s="249">
        <v>0</v>
      </c>
      <c r="E15" s="255" t="s">
        <v>92</v>
      </c>
      <c r="F15" s="248">
        <v>0</v>
      </c>
      <c r="G15" s="326" t="s">
        <v>4</v>
      </c>
      <c r="H15" s="327"/>
      <c r="I15" s="249">
        <v>5</v>
      </c>
      <c r="J15" s="255" t="s">
        <v>90</v>
      </c>
      <c r="K15" s="248">
        <v>0</v>
      </c>
      <c r="L15" s="249">
        <v>0</v>
      </c>
      <c r="M15" s="255" t="s">
        <v>91</v>
      </c>
      <c r="N15" s="248">
        <v>2</v>
      </c>
      <c r="O15" s="271"/>
      <c r="P15" s="274" t="s">
        <v>93</v>
      </c>
      <c r="Q15" s="273"/>
      <c r="R15" s="271"/>
      <c r="S15" s="272" t="s">
        <v>92</v>
      </c>
      <c r="T15" s="273"/>
      <c r="U15" s="249">
        <v>0</v>
      </c>
      <c r="V15" s="255" t="s">
        <v>100</v>
      </c>
      <c r="W15" s="248">
        <v>2</v>
      </c>
      <c r="X15" s="249">
        <v>1</v>
      </c>
      <c r="Y15" s="255" t="s">
        <v>95</v>
      </c>
      <c r="Z15" s="248">
        <v>3</v>
      </c>
      <c r="AA15" s="271"/>
      <c r="AB15" s="272" t="s">
        <v>97</v>
      </c>
      <c r="AC15" s="273"/>
      <c r="AD15" s="249">
        <v>0</v>
      </c>
      <c r="AE15" s="255" t="s">
        <v>90</v>
      </c>
      <c r="AF15" s="248">
        <v>1</v>
      </c>
    </row>
    <row r="16" spans="2:34" ht="19.899999999999999" customHeight="1" outlineLevel="3">
      <c r="B16" s="264" t="s">
        <v>3</v>
      </c>
      <c r="C16" s="264" t="s">
        <v>80</v>
      </c>
      <c r="D16" s="249" t="s">
        <v>95</v>
      </c>
      <c r="E16" s="255" t="s">
        <v>68</v>
      </c>
      <c r="F16" s="248" t="s">
        <v>96</v>
      </c>
      <c r="G16" s="171" t="s">
        <v>3</v>
      </c>
      <c r="H16" s="171" t="s">
        <v>84</v>
      </c>
      <c r="I16" s="249" t="s">
        <v>91</v>
      </c>
      <c r="J16" s="255" t="s">
        <v>68</v>
      </c>
      <c r="K16" s="248" t="s">
        <v>90</v>
      </c>
      <c r="L16" s="249" t="s">
        <v>97</v>
      </c>
      <c r="M16" s="255" t="s">
        <v>68</v>
      </c>
      <c r="N16" s="248" t="s">
        <v>99</v>
      </c>
      <c r="O16" s="271" t="s">
        <v>89</v>
      </c>
      <c r="P16" s="272" t="s">
        <v>68</v>
      </c>
      <c r="Q16" s="273" t="s">
        <v>92</v>
      </c>
      <c r="R16" s="271" t="s">
        <v>91</v>
      </c>
      <c r="S16" s="272" t="s">
        <v>68</v>
      </c>
      <c r="T16" s="273" t="s">
        <v>95</v>
      </c>
      <c r="U16" s="249" t="s">
        <v>93</v>
      </c>
      <c r="V16" s="255" t="s">
        <v>68</v>
      </c>
      <c r="W16" s="248" t="s">
        <v>99</v>
      </c>
      <c r="X16" s="249" t="s">
        <v>96</v>
      </c>
      <c r="Y16" s="255" t="s">
        <v>68</v>
      </c>
      <c r="Z16" s="248" t="s">
        <v>92</v>
      </c>
      <c r="AA16" s="271" t="s">
        <v>97</v>
      </c>
      <c r="AB16" s="272" t="s">
        <v>68</v>
      </c>
      <c r="AC16" s="273" t="s">
        <v>94</v>
      </c>
      <c r="AD16" s="249" t="s">
        <v>99</v>
      </c>
      <c r="AE16" s="255" t="s">
        <v>68</v>
      </c>
      <c r="AF16" s="248" t="s">
        <v>92</v>
      </c>
    </row>
    <row r="17" spans="2:32" ht="19.899999999999999" customHeight="1" outlineLevel="3">
      <c r="B17" s="326" t="s">
        <v>4</v>
      </c>
      <c r="C17" s="326"/>
      <c r="D17" s="249">
        <v>2</v>
      </c>
      <c r="E17" s="255" t="s">
        <v>93</v>
      </c>
      <c r="F17" s="248">
        <v>1</v>
      </c>
      <c r="G17" s="328" t="s">
        <v>4</v>
      </c>
      <c r="H17" s="328"/>
      <c r="I17" s="249">
        <v>3</v>
      </c>
      <c r="J17" s="255" t="s">
        <v>97</v>
      </c>
      <c r="K17" s="248">
        <v>0</v>
      </c>
      <c r="L17" s="249">
        <v>0</v>
      </c>
      <c r="M17" s="255" t="s">
        <v>96</v>
      </c>
      <c r="N17" s="248">
        <v>1</v>
      </c>
      <c r="O17" s="271"/>
      <c r="P17" s="272" t="s">
        <v>100</v>
      </c>
      <c r="Q17" s="273"/>
      <c r="R17" s="271"/>
      <c r="S17" s="272" t="s">
        <v>97</v>
      </c>
      <c r="T17" s="273"/>
      <c r="U17" s="249">
        <v>0</v>
      </c>
      <c r="V17" s="255" t="s">
        <v>97</v>
      </c>
      <c r="W17" s="248">
        <v>4</v>
      </c>
      <c r="X17" s="249">
        <v>2</v>
      </c>
      <c r="Y17" s="255" t="s">
        <v>94</v>
      </c>
      <c r="Z17" s="248">
        <v>0</v>
      </c>
      <c r="AA17" s="271"/>
      <c r="AB17" s="272" t="s">
        <v>89</v>
      </c>
      <c r="AC17" s="273"/>
      <c r="AD17" s="249">
        <v>2</v>
      </c>
      <c r="AE17" s="255" t="s">
        <v>96</v>
      </c>
      <c r="AF17" s="248">
        <v>0</v>
      </c>
    </row>
    <row r="18" spans="2:32" ht="19.899999999999999" customHeight="1" outlineLevel="3">
      <c r="B18" s="264" t="s">
        <v>38</v>
      </c>
      <c r="C18" s="264" t="s">
        <v>81</v>
      </c>
      <c r="D18" s="249" t="s">
        <v>97</v>
      </c>
      <c r="E18" s="255" t="s">
        <v>68</v>
      </c>
      <c r="F18" s="248" t="s">
        <v>98</v>
      </c>
      <c r="G18" s="171" t="s">
        <v>38</v>
      </c>
      <c r="H18" s="171" t="s">
        <v>85</v>
      </c>
      <c r="I18" s="249" t="s">
        <v>93</v>
      </c>
      <c r="J18" s="255" t="s">
        <v>68</v>
      </c>
      <c r="K18" s="248" t="s">
        <v>95</v>
      </c>
      <c r="L18" s="249" t="s">
        <v>96</v>
      </c>
      <c r="M18" s="255" t="s">
        <v>68</v>
      </c>
      <c r="N18" s="248" t="s">
        <v>94</v>
      </c>
      <c r="O18" s="271" t="s">
        <v>90</v>
      </c>
      <c r="P18" s="272" t="s">
        <v>68</v>
      </c>
      <c r="Q18" s="273" t="s">
        <v>98</v>
      </c>
      <c r="R18" s="271" t="s">
        <v>89</v>
      </c>
      <c r="S18" s="272" t="s">
        <v>68</v>
      </c>
      <c r="T18" s="273" t="s">
        <v>93</v>
      </c>
      <c r="U18" s="249" t="s">
        <v>90</v>
      </c>
      <c r="V18" s="255" t="s">
        <v>68</v>
      </c>
      <c r="W18" s="248" t="s">
        <v>97</v>
      </c>
      <c r="X18" s="249" t="s">
        <v>99</v>
      </c>
      <c r="Y18" s="255" t="s">
        <v>68</v>
      </c>
      <c r="Z18" s="248" t="s">
        <v>94</v>
      </c>
      <c r="AA18" s="271" t="s">
        <v>95</v>
      </c>
      <c r="AB18" s="272" t="s">
        <v>68</v>
      </c>
      <c r="AC18" s="273" t="s">
        <v>92</v>
      </c>
      <c r="AD18" s="249" t="s">
        <v>93</v>
      </c>
      <c r="AE18" s="255" t="s">
        <v>68</v>
      </c>
      <c r="AF18" s="248" t="s">
        <v>89</v>
      </c>
    </row>
    <row r="19" spans="2:32" ht="19.899999999999999" customHeight="1" outlineLevel="3">
      <c r="B19" s="326" t="s">
        <v>4</v>
      </c>
      <c r="C19" s="326"/>
      <c r="D19" s="249">
        <v>3</v>
      </c>
      <c r="E19" s="255" t="s">
        <v>95</v>
      </c>
      <c r="F19" s="248">
        <v>0</v>
      </c>
      <c r="G19" s="328" t="s">
        <v>4</v>
      </c>
      <c r="H19" s="328"/>
      <c r="I19" s="249">
        <v>0</v>
      </c>
      <c r="J19" s="255" t="s">
        <v>91</v>
      </c>
      <c r="K19" s="248">
        <v>2</v>
      </c>
      <c r="L19" s="249">
        <v>2</v>
      </c>
      <c r="M19" s="255" t="s">
        <v>99</v>
      </c>
      <c r="N19" s="248">
        <v>0</v>
      </c>
      <c r="O19" s="271"/>
      <c r="P19" s="272" t="s">
        <v>92</v>
      </c>
      <c r="Q19" s="273"/>
      <c r="R19" s="271"/>
      <c r="S19" s="272" t="s">
        <v>91</v>
      </c>
      <c r="T19" s="273"/>
      <c r="U19" s="249">
        <v>0</v>
      </c>
      <c r="V19" s="255" t="s">
        <v>99</v>
      </c>
      <c r="W19" s="248">
        <v>1</v>
      </c>
      <c r="X19" s="249">
        <v>1</v>
      </c>
      <c r="Y19" s="255" t="s">
        <v>92</v>
      </c>
      <c r="Z19" s="248">
        <v>0</v>
      </c>
      <c r="AA19" s="271"/>
      <c r="AB19" s="274" t="s">
        <v>94</v>
      </c>
      <c r="AC19" s="273"/>
      <c r="AD19" s="249">
        <v>2</v>
      </c>
      <c r="AE19" s="255" t="s">
        <v>92</v>
      </c>
      <c r="AF19" s="248">
        <v>0</v>
      </c>
    </row>
    <row r="20" spans="2:32" ht="19.899999999999999" customHeight="1">
      <c r="B20" s="334" t="s">
        <v>101</v>
      </c>
      <c r="C20" s="334"/>
      <c r="D20" s="276"/>
      <c r="E20" s="276" t="s">
        <v>99</v>
      </c>
      <c r="F20" s="276"/>
      <c r="G20" s="277"/>
      <c r="H20" s="278"/>
      <c r="I20" s="279"/>
      <c r="J20" s="280" t="s">
        <v>96</v>
      </c>
      <c r="K20" s="280"/>
      <c r="L20" s="280"/>
      <c r="M20" s="280" t="s">
        <v>92</v>
      </c>
      <c r="N20" s="281"/>
      <c r="O20" s="281"/>
      <c r="P20" s="280" t="s">
        <v>99</v>
      </c>
      <c r="Q20" s="280"/>
      <c r="R20" s="280"/>
      <c r="S20" s="280" t="s">
        <v>100</v>
      </c>
      <c r="T20" s="281"/>
      <c r="U20" s="335" t="s">
        <v>151</v>
      </c>
      <c r="V20" s="335"/>
      <c r="W20" s="335"/>
      <c r="X20" s="281"/>
      <c r="Y20" s="281" t="s">
        <v>97</v>
      </c>
      <c r="Z20" s="281"/>
      <c r="AA20" s="281"/>
      <c r="AB20" s="281" t="s">
        <v>91</v>
      </c>
      <c r="AC20" s="281"/>
      <c r="AD20" s="329" t="s">
        <v>97</v>
      </c>
      <c r="AE20" s="329"/>
      <c r="AF20" s="329"/>
    </row>
    <row r="21" spans="2:32" ht="19.899999999999999" customHeight="1">
      <c r="B21" s="278"/>
      <c r="C21" s="278"/>
      <c r="I21" s="330">
        <v>4</v>
      </c>
      <c r="J21" s="331"/>
      <c r="K21" s="332"/>
      <c r="L21" s="330">
        <v>5</v>
      </c>
      <c r="M21" s="331"/>
      <c r="N21" s="331"/>
      <c r="O21" s="331">
        <v>4</v>
      </c>
      <c r="P21" s="331"/>
      <c r="Q21" s="332"/>
      <c r="R21" s="330">
        <v>4</v>
      </c>
      <c r="S21" s="331"/>
      <c r="T21" s="332"/>
      <c r="U21" s="330">
        <v>4</v>
      </c>
      <c r="V21" s="331"/>
      <c r="W21" s="332"/>
      <c r="X21" s="330">
        <v>4</v>
      </c>
      <c r="Y21" s="331"/>
      <c r="Z21" s="332"/>
      <c r="AD21" s="333">
        <f>SUM(I21:W21)</f>
        <v>21</v>
      </c>
      <c r="AE21" s="333"/>
    </row>
    <row r="22" spans="2:32" ht="19.899999999999999" customHeight="1">
      <c r="G22" s="282"/>
      <c r="H22" s="291"/>
      <c r="I22" s="299" t="s">
        <v>62</v>
      </c>
      <c r="J22" s="300"/>
      <c r="K22" s="300"/>
      <c r="L22" s="300"/>
      <c r="M22" s="300"/>
      <c r="N22" s="301"/>
      <c r="O22" s="299" t="s">
        <v>63</v>
      </c>
      <c r="P22" s="300"/>
      <c r="Q22" s="301"/>
      <c r="R22" s="299" t="s">
        <v>152</v>
      </c>
      <c r="S22" s="300"/>
      <c r="T22" s="301"/>
      <c r="U22" s="299" t="s">
        <v>72</v>
      </c>
      <c r="V22" s="300"/>
      <c r="W22" s="301"/>
      <c r="X22" s="299" t="s">
        <v>73</v>
      </c>
      <c r="Y22" s="300"/>
      <c r="Z22" s="301"/>
      <c r="AD22" s="283"/>
      <c r="AE22" s="283"/>
    </row>
    <row r="23" spans="2:32" ht="19.899999999999999" customHeight="1">
      <c r="G23" s="312" t="s">
        <v>0</v>
      </c>
      <c r="H23" s="313"/>
      <c r="I23" s="302">
        <v>44451</v>
      </c>
      <c r="J23" s="303"/>
      <c r="K23" s="303"/>
      <c r="L23" s="303"/>
      <c r="M23" s="303"/>
      <c r="N23" s="304"/>
      <c r="O23" s="320">
        <v>44486</v>
      </c>
      <c r="P23" s="321"/>
      <c r="Q23" s="322"/>
      <c r="R23" s="305">
        <v>44521</v>
      </c>
      <c r="S23" s="306"/>
      <c r="T23" s="307"/>
      <c r="U23" s="305">
        <v>44535</v>
      </c>
      <c r="V23" s="306"/>
      <c r="W23" s="307"/>
      <c r="X23" s="305">
        <v>44542</v>
      </c>
      <c r="Y23" s="306"/>
      <c r="Z23" s="307"/>
      <c r="AD23" s="284"/>
      <c r="AE23" s="284"/>
    </row>
    <row r="24" spans="2:32" ht="19.899999999999999" customHeight="1">
      <c r="G24" s="312" t="s">
        <v>1</v>
      </c>
      <c r="H24" s="313"/>
      <c r="I24" s="314" t="s">
        <v>70</v>
      </c>
      <c r="J24" s="315"/>
      <c r="K24" s="316"/>
      <c r="L24" s="317" t="s">
        <v>134</v>
      </c>
      <c r="M24" s="318"/>
      <c r="N24" s="319"/>
      <c r="O24" s="314" t="s">
        <v>71</v>
      </c>
      <c r="P24" s="315"/>
      <c r="Q24" s="316"/>
      <c r="R24" s="308" t="s">
        <v>69</v>
      </c>
      <c r="S24" s="309"/>
      <c r="T24" s="310"/>
      <c r="U24" s="308" t="s">
        <v>70</v>
      </c>
      <c r="V24" s="309"/>
      <c r="W24" s="310"/>
      <c r="X24" s="506" t="s">
        <v>214</v>
      </c>
      <c r="Y24" s="507"/>
      <c r="Z24" s="508"/>
      <c r="AD24" s="285"/>
      <c r="AE24" s="285"/>
    </row>
    <row r="25" spans="2:32" ht="19.899999999999999" customHeight="1">
      <c r="G25" s="293" t="s">
        <v>36</v>
      </c>
      <c r="H25" s="293" t="s">
        <v>67</v>
      </c>
      <c r="I25" s="249" t="s">
        <v>90</v>
      </c>
      <c r="J25" s="255" t="s">
        <v>68</v>
      </c>
      <c r="K25" s="248" t="s">
        <v>98</v>
      </c>
      <c r="L25" s="255" t="s">
        <v>95</v>
      </c>
      <c r="M25" s="255" t="s">
        <v>68</v>
      </c>
      <c r="N25" s="248" t="s">
        <v>99</v>
      </c>
      <c r="O25" s="249" t="s">
        <v>95</v>
      </c>
      <c r="P25" s="255" t="s">
        <v>68</v>
      </c>
      <c r="Q25" s="248" t="s">
        <v>94</v>
      </c>
      <c r="R25" s="249" t="s">
        <v>99</v>
      </c>
      <c r="S25" s="297" t="s">
        <v>68</v>
      </c>
      <c r="T25" s="296" t="s">
        <v>90</v>
      </c>
      <c r="U25" s="295" t="s">
        <v>92</v>
      </c>
      <c r="V25" s="297" t="s">
        <v>68</v>
      </c>
      <c r="W25" s="296" t="s">
        <v>94</v>
      </c>
      <c r="X25" s="295" t="s">
        <v>90</v>
      </c>
      <c r="Y25" s="297" t="s">
        <v>68</v>
      </c>
      <c r="Z25" s="296" t="s">
        <v>92</v>
      </c>
      <c r="AD25" s="292"/>
      <c r="AE25" s="292"/>
    </row>
    <row r="26" spans="2:32" ht="19.899999999999999" customHeight="1">
      <c r="G26" s="326" t="s">
        <v>4</v>
      </c>
      <c r="H26" s="326"/>
      <c r="I26" s="249">
        <v>3</v>
      </c>
      <c r="J26" s="255" t="s">
        <v>93</v>
      </c>
      <c r="K26" s="248">
        <v>1</v>
      </c>
      <c r="L26" s="249">
        <v>1</v>
      </c>
      <c r="M26" s="255" t="s">
        <v>92</v>
      </c>
      <c r="N26" s="248">
        <v>0</v>
      </c>
      <c r="O26" s="249">
        <v>0</v>
      </c>
      <c r="P26" s="286" t="s">
        <v>90</v>
      </c>
      <c r="Q26" s="248">
        <v>0</v>
      </c>
      <c r="R26" s="295"/>
      <c r="S26" s="297" t="s">
        <v>95</v>
      </c>
      <c r="T26" s="296"/>
      <c r="U26" s="295"/>
      <c r="V26" s="286" t="s">
        <v>89</v>
      </c>
      <c r="W26" s="296"/>
      <c r="X26" s="295"/>
      <c r="Y26" s="255" t="s">
        <v>93</v>
      </c>
      <c r="Z26" s="296"/>
      <c r="AD26" s="292"/>
      <c r="AE26" s="292"/>
    </row>
    <row r="27" spans="2:32" ht="19.899999999999999" customHeight="1">
      <c r="G27" s="293" t="s">
        <v>37</v>
      </c>
      <c r="H27" s="293" t="s">
        <v>82</v>
      </c>
      <c r="I27" s="249" t="s">
        <v>93</v>
      </c>
      <c r="J27" s="286" t="s">
        <v>68</v>
      </c>
      <c r="K27" s="248" t="s">
        <v>97</v>
      </c>
      <c r="L27" s="249" t="s">
        <v>89</v>
      </c>
      <c r="M27" s="286" t="s">
        <v>68</v>
      </c>
      <c r="N27" s="248" t="s">
        <v>92</v>
      </c>
      <c r="O27" s="249" t="s">
        <v>96</v>
      </c>
      <c r="P27" s="255" t="s">
        <v>68</v>
      </c>
      <c r="Q27" s="248" t="s">
        <v>90</v>
      </c>
      <c r="R27" s="295" t="s">
        <v>97</v>
      </c>
      <c r="S27" s="297" t="s">
        <v>68</v>
      </c>
      <c r="T27" s="296" t="s">
        <v>95</v>
      </c>
      <c r="U27" s="295" t="s">
        <v>99</v>
      </c>
      <c r="V27" s="297" t="s">
        <v>68</v>
      </c>
      <c r="W27" s="296" t="s">
        <v>89</v>
      </c>
      <c r="X27" s="295" t="s">
        <v>93</v>
      </c>
      <c r="Y27" s="297" t="s">
        <v>68</v>
      </c>
      <c r="Z27" s="296" t="s">
        <v>96</v>
      </c>
      <c r="AD27" s="292"/>
      <c r="AE27" s="292"/>
    </row>
    <row r="28" spans="2:32" ht="19.899999999999999" customHeight="1">
      <c r="G28" s="326" t="s">
        <v>4</v>
      </c>
      <c r="H28" s="326"/>
      <c r="I28" s="249">
        <v>0</v>
      </c>
      <c r="J28" s="255" t="s">
        <v>90</v>
      </c>
      <c r="K28" s="248">
        <v>3</v>
      </c>
      <c r="L28" s="249">
        <v>0</v>
      </c>
      <c r="M28" s="255" t="s">
        <v>96</v>
      </c>
      <c r="N28" s="248">
        <v>0</v>
      </c>
      <c r="O28" s="249">
        <v>0</v>
      </c>
      <c r="P28" s="255" t="s">
        <v>97</v>
      </c>
      <c r="Q28" s="248">
        <v>0</v>
      </c>
      <c r="R28" s="295"/>
      <c r="S28" s="297" t="s">
        <v>99</v>
      </c>
      <c r="T28" s="296"/>
      <c r="U28" s="295"/>
      <c r="V28" s="297" t="s">
        <v>97</v>
      </c>
      <c r="W28" s="296"/>
      <c r="X28" s="295"/>
      <c r="Y28" s="297" t="s">
        <v>92</v>
      </c>
      <c r="Z28" s="296"/>
      <c r="AD28" s="292"/>
      <c r="AE28" s="292"/>
    </row>
    <row r="29" spans="2:32" ht="19.899999999999999" customHeight="1">
      <c r="G29" s="293" t="s">
        <v>2</v>
      </c>
      <c r="H29" s="293" t="s">
        <v>83</v>
      </c>
      <c r="I29" s="249" t="s">
        <v>94</v>
      </c>
      <c r="J29" s="255" t="s">
        <v>68</v>
      </c>
      <c r="K29" s="248" t="s">
        <v>98</v>
      </c>
      <c r="L29" s="249" t="s">
        <v>96</v>
      </c>
      <c r="M29" s="255" t="s">
        <v>68</v>
      </c>
      <c r="N29" s="248" t="s">
        <v>99</v>
      </c>
      <c r="O29" s="249" t="s">
        <v>97</v>
      </c>
      <c r="P29" s="255" t="s">
        <v>68</v>
      </c>
      <c r="Q29" s="248" t="s">
        <v>89</v>
      </c>
      <c r="R29" s="295" t="s">
        <v>91</v>
      </c>
      <c r="S29" s="297" t="s">
        <v>68</v>
      </c>
      <c r="T29" s="296" t="s">
        <v>89</v>
      </c>
      <c r="U29" s="287" t="s">
        <v>97</v>
      </c>
      <c r="V29" s="275" t="s">
        <v>68</v>
      </c>
      <c r="W29" s="288" t="s">
        <v>96</v>
      </c>
      <c r="X29" s="295" t="s">
        <v>97</v>
      </c>
      <c r="Y29" s="297" t="s">
        <v>68</v>
      </c>
      <c r="Z29" s="296" t="s">
        <v>94</v>
      </c>
      <c r="AD29" s="292"/>
      <c r="AE29" s="292"/>
    </row>
    <row r="30" spans="2:32" ht="19.899999999999999" customHeight="1">
      <c r="G30" s="326" t="s">
        <v>4</v>
      </c>
      <c r="H30" s="327"/>
      <c r="I30" s="249">
        <v>0</v>
      </c>
      <c r="J30" s="255" t="s">
        <v>91</v>
      </c>
      <c r="K30" s="248">
        <v>3</v>
      </c>
      <c r="L30" s="249">
        <v>2</v>
      </c>
      <c r="M30" s="255" t="s">
        <v>89</v>
      </c>
      <c r="N30" s="248">
        <v>3</v>
      </c>
      <c r="O30" s="249">
        <v>4</v>
      </c>
      <c r="P30" s="255" t="s">
        <v>96</v>
      </c>
      <c r="Q30" s="248">
        <v>0</v>
      </c>
      <c r="R30" s="295"/>
      <c r="S30" s="297" t="s">
        <v>93</v>
      </c>
      <c r="T30" s="296"/>
      <c r="U30" s="287"/>
      <c r="V30" s="275" t="s">
        <v>98</v>
      </c>
      <c r="W30" s="288"/>
      <c r="X30" s="295"/>
      <c r="Y30" s="297" t="s">
        <v>95</v>
      </c>
      <c r="Z30" s="296"/>
      <c r="AD30" s="292"/>
      <c r="AE30" s="292"/>
    </row>
    <row r="31" spans="2:32" ht="19.899999999999999" customHeight="1">
      <c r="G31" s="171" t="s">
        <v>3</v>
      </c>
      <c r="H31" s="171" t="s">
        <v>84</v>
      </c>
      <c r="I31" s="249" t="s">
        <v>91</v>
      </c>
      <c r="J31" s="255" t="s">
        <v>68</v>
      </c>
      <c r="K31" s="248" t="s">
        <v>97</v>
      </c>
      <c r="L31" s="255" t="s">
        <v>95</v>
      </c>
      <c r="M31" s="255" t="s">
        <v>68</v>
      </c>
      <c r="N31" s="248" t="s">
        <v>92</v>
      </c>
      <c r="O31" s="249" t="s">
        <v>99</v>
      </c>
      <c r="P31" s="255" t="s">
        <v>68</v>
      </c>
      <c r="Q31" s="248" t="s">
        <v>91</v>
      </c>
      <c r="R31" s="295" t="s">
        <v>96</v>
      </c>
      <c r="S31" s="297" t="s">
        <v>68</v>
      </c>
      <c r="T31" s="296" t="s">
        <v>98</v>
      </c>
      <c r="U31" s="249" t="s">
        <v>93</v>
      </c>
      <c r="V31" s="297" t="s">
        <v>68</v>
      </c>
      <c r="W31" s="296" t="s">
        <v>98</v>
      </c>
      <c r="X31" s="295" t="s">
        <v>91</v>
      </c>
      <c r="Y31" s="297" t="s">
        <v>68</v>
      </c>
      <c r="Z31" s="296" t="s">
        <v>95</v>
      </c>
      <c r="AD31" s="292"/>
      <c r="AE31" s="292"/>
    </row>
    <row r="32" spans="2:32" ht="19.899999999999999" customHeight="1">
      <c r="G32" s="328" t="s">
        <v>4</v>
      </c>
      <c r="H32" s="328"/>
      <c r="I32" s="249">
        <v>0</v>
      </c>
      <c r="J32" s="255" t="s">
        <v>94</v>
      </c>
      <c r="K32" s="248">
        <v>1</v>
      </c>
      <c r="L32" s="249">
        <v>1</v>
      </c>
      <c r="M32" s="255" t="s">
        <v>99</v>
      </c>
      <c r="N32" s="248">
        <v>0</v>
      </c>
      <c r="O32" s="249">
        <v>0</v>
      </c>
      <c r="P32" s="255" t="s">
        <v>89</v>
      </c>
      <c r="Q32" s="248">
        <v>0</v>
      </c>
      <c r="R32" s="295"/>
      <c r="S32" s="217" t="s">
        <v>91</v>
      </c>
      <c r="T32" s="296"/>
      <c r="U32" s="295"/>
      <c r="V32" s="297" t="s">
        <v>96</v>
      </c>
      <c r="W32" s="296"/>
      <c r="X32" s="295"/>
      <c r="Y32" s="297" t="s">
        <v>97</v>
      </c>
      <c r="Z32" s="296"/>
      <c r="AD32" s="292"/>
      <c r="AE32" s="292"/>
    </row>
    <row r="33" spans="7:31" ht="19.899999999999999" customHeight="1">
      <c r="G33" s="171" t="s">
        <v>38</v>
      </c>
      <c r="H33" s="171" t="s">
        <v>85</v>
      </c>
      <c r="I33" s="249"/>
      <c r="J33" s="255"/>
      <c r="K33" s="248"/>
      <c r="L33" s="249" t="s">
        <v>96</v>
      </c>
      <c r="M33" s="255" t="s">
        <v>68</v>
      </c>
      <c r="N33" s="255" t="s">
        <v>89</v>
      </c>
      <c r="O33" s="249"/>
      <c r="P33" s="255"/>
      <c r="Q33" s="248"/>
      <c r="R33" s="295" t="s">
        <v>202</v>
      </c>
      <c r="S33" s="297" t="s">
        <v>205</v>
      </c>
      <c r="T33" s="296" t="s">
        <v>203</v>
      </c>
      <c r="U33" s="295"/>
      <c r="V33" s="297"/>
      <c r="W33" s="296"/>
      <c r="X33" s="295"/>
      <c r="Y33" s="297"/>
      <c r="Z33" s="296"/>
      <c r="AD33" s="292"/>
      <c r="AE33" s="292"/>
    </row>
    <row r="34" spans="7:31" ht="19.899999999999999" customHeight="1">
      <c r="G34" s="328" t="s">
        <v>4</v>
      </c>
      <c r="H34" s="328"/>
      <c r="I34" s="249"/>
      <c r="J34" s="255"/>
      <c r="K34" s="248"/>
      <c r="L34" s="249">
        <v>0</v>
      </c>
      <c r="M34" s="255" t="s">
        <v>95</v>
      </c>
      <c r="N34" s="248">
        <v>1</v>
      </c>
      <c r="O34" s="249"/>
      <c r="P34" s="255"/>
      <c r="Q34" s="248"/>
      <c r="R34" s="295"/>
      <c r="S34" s="297" t="s">
        <v>204</v>
      </c>
      <c r="T34" s="296"/>
      <c r="U34" s="295"/>
      <c r="V34" s="297"/>
      <c r="W34" s="296"/>
      <c r="X34" s="295"/>
      <c r="Y34" s="297"/>
      <c r="Z34" s="296"/>
      <c r="AD34" s="292"/>
      <c r="AE34" s="292"/>
    </row>
    <row r="35" spans="7:31" ht="19.899999999999999" customHeight="1" thickBot="1">
      <c r="I35" s="311"/>
      <c r="J35" s="311"/>
      <c r="K35" s="311"/>
      <c r="L35" s="311"/>
      <c r="M35" s="311"/>
      <c r="N35" s="311"/>
      <c r="O35" s="311" t="s">
        <v>98</v>
      </c>
      <c r="P35" s="311"/>
      <c r="Q35" s="311"/>
      <c r="R35" s="311" t="s">
        <v>180</v>
      </c>
      <c r="S35" s="311"/>
      <c r="T35" s="311"/>
      <c r="U35" s="311" t="s">
        <v>181</v>
      </c>
      <c r="V35" s="311"/>
      <c r="W35" s="311"/>
      <c r="X35" s="289"/>
      <c r="Y35" s="289" t="s">
        <v>182</v>
      </c>
      <c r="Z35" s="289"/>
    </row>
    <row r="36" spans="7:31" ht="19.899999999999999" customHeight="1" thickBot="1">
      <c r="I36" s="323" t="s">
        <v>74</v>
      </c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5"/>
    </row>
    <row r="37" spans="7:31" ht="19.899999999999999" customHeight="1" thickBot="1">
      <c r="I37" s="323" t="s">
        <v>75</v>
      </c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5"/>
    </row>
    <row r="38" spans="7:31" ht="19.899999999999999" customHeight="1"/>
    <row r="39" spans="7:31" ht="19.899999999999999" customHeight="1"/>
    <row r="40" spans="7:31" ht="19.899999999999999" customHeight="1"/>
    <row r="41" spans="7:31" ht="19.899999999999999" customHeight="1"/>
    <row r="42" spans="7:31" ht="20.100000000000001" customHeight="1"/>
    <row r="43" spans="7:31" ht="20.100000000000001" customHeight="1"/>
    <row r="44" spans="7:31" ht="20.100000000000001" customHeight="1"/>
    <row r="45" spans="7:31" ht="20.100000000000001" customHeight="1"/>
    <row r="46" spans="7:31" ht="20.100000000000001" customHeight="1"/>
    <row r="47" spans="7:31" ht="20.100000000000001" customHeight="1"/>
    <row r="48" spans="7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mergeCells count="97">
    <mergeCell ref="B2:T3"/>
    <mergeCell ref="Y4:AD4"/>
    <mergeCell ref="Y5:AD5"/>
    <mergeCell ref="B6:C6"/>
    <mergeCell ref="D6:F6"/>
    <mergeCell ref="G6:H6"/>
    <mergeCell ref="I6:K6"/>
    <mergeCell ref="L6:N6"/>
    <mergeCell ref="O6:Q6"/>
    <mergeCell ref="R6:T6"/>
    <mergeCell ref="U6:W6"/>
    <mergeCell ref="X6:Z6"/>
    <mergeCell ref="AA6:AC6"/>
    <mergeCell ref="AD6:AF6"/>
    <mergeCell ref="O8:Q8"/>
    <mergeCell ref="R8:T8"/>
    <mergeCell ref="R9:T9"/>
    <mergeCell ref="AG6:AH6"/>
    <mergeCell ref="B8:C8"/>
    <mergeCell ref="D8:F8"/>
    <mergeCell ref="G8:H8"/>
    <mergeCell ref="I8:K8"/>
    <mergeCell ref="L8:N8"/>
    <mergeCell ref="U8:W8"/>
    <mergeCell ref="X8:Z8"/>
    <mergeCell ref="AA8:AC8"/>
    <mergeCell ref="AD8:AF8"/>
    <mergeCell ref="R7:T7"/>
    <mergeCell ref="U7:W7"/>
    <mergeCell ref="X7:Z7"/>
    <mergeCell ref="AA7:AC7"/>
    <mergeCell ref="AD7:AF7"/>
    <mergeCell ref="D7:F7"/>
    <mergeCell ref="G7:H7"/>
    <mergeCell ref="I7:K7"/>
    <mergeCell ref="L7:N7"/>
    <mergeCell ref="O7:Q7"/>
    <mergeCell ref="U9:W9"/>
    <mergeCell ref="X9:Z9"/>
    <mergeCell ref="AA9:AC9"/>
    <mergeCell ref="AD9:AF9"/>
    <mergeCell ref="B13:C13"/>
    <mergeCell ref="G13:H13"/>
    <mergeCell ref="B11:C11"/>
    <mergeCell ref="G11:H11"/>
    <mergeCell ref="B9:C9"/>
    <mergeCell ref="D9:F9"/>
    <mergeCell ref="G9:H9"/>
    <mergeCell ref="I9:K9"/>
    <mergeCell ref="L9:N9"/>
    <mergeCell ref="O9:Q9"/>
    <mergeCell ref="AD20:AF20"/>
    <mergeCell ref="U21:W21"/>
    <mergeCell ref="X21:Z21"/>
    <mergeCell ref="AD21:AE21"/>
    <mergeCell ref="B15:C15"/>
    <mergeCell ref="G15:H15"/>
    <mergeCell ref="B17:C17"/>
    <mergeCell ref="G17:H17"/>
    <mergeCell ref="B19:C19"/>
    <mergeCell ref="G19:H19"/>
    <mergeCell ref="I21:K21"/>
    <mergeCell ref="L21:N21"/>
    <mergeCell ref="O21:Q21"/>
    <mergeCell ref="R21:T21"/>
    <mergeCell ref="B20:C20"/>
    <mergeCell ref="U20:W20"/>
    <mergeCell ref="G23:H23"/>
    <mergeCell ref="O23:Q23"/>
    <mergeCell ref="R23:T23"/>
    <mergeCell ref="I37:AC37"/>
    <mergeCell ref="I35:K35"/>
    <mergeCell ref="U35:W35"/>
    <mergeCell ref="G26:H26"/>
    <mergeCell ref="G28:H28"/>
    <mergeCell ref="G30:H30"/>
    <mergeCell ref="G32:H32"/>
    <mergeCell ref="G34:H34"/>
    <mergeCell ref="I36:AC36"/>
    <mergeCell ref="G24:H24"/>
    <mergeCell ref="I24:K24"/>
    <mergeCell ref="L24:N24"/>
    <mergeCell ref="O24:Q24"/>
    <mergeCell ref="R24:T24"/>
    <mergeCell ref="X22:Z22"/>
    <mergeCell ref="I23:N23"/>
    <mergeCell ref="X23:Z23"/>
    <mergeCell ref="X24:Z24"/>
    <mergeCell ref="L35:N35"/>
    <mergeCell ref="O35:Q35"/>
    <mergeCell ref="U22:W22"/>
    <mergeCell ref="R35:T35"/>
    <mergeCell ref="O22:Q22"/>
    <mergeCell ref="R22:T22"/>
    <mergeCell ref="I22:N22"/>
    <mergeCell ref="U23:W23"/>
    <mergeCell ref="U24:W24"/>
  </mergeCells>
  <phoneticPr fontId="2"/>
  <pageMargins left="0" right="0" top="0" bottom="0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6"/>
  <sheetViews>
    <sheetView tabSelected="1" topLeftCell="A7" zoomScale="70" zoomScaleNormal="70" workbookViewId="0">
      <pane xSplit="2" topLeftCell="C1" activePane="topRight" state="frozen"/>
      <selection activeCell="AL24" sqref="AL24"/>
      <selection pane="topRight" activeCell="BM28" sqref="BM28"/>
    </sheetView>
  </sheetViews>
  <sheetFormatPr defaultColWidth="9" defaultRowHeight="13.5"/>
  <cols>
    <col min="1" max="2" width="8.5" style="16" customWidth="1"/>
    <col min="3" max="6" width="1.125" style="16" customWidth="1"/>
    <col min="7" max="39" width="2.5" style="16" customWidth="1"/>
    <col min="40" max="43" width="6.625" style="16" customWidth="1"/>
    <col min="44" max="44" width="9.625" style="148" customWidth="1"/>
    <col min="45" max="45" width="3.25" style="159" customWidth="1"/>
    <col min="46" max="56" width="2.25" style="159" customWidth="1"/>
    <col min="57" max="221" width="7.375" style="16" customWidth="1"/>
    <col min="222" max="16384" width="9" style="16"/>
  </cols>
  <sheetData>
    <row r="1" spans="1:5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3"/>
      <c r="AQ1" s="1"/>
      <c r="AR1" s="146"/>
    </row>
    <row r="2" spans="1:56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3"/>
      <c r="AQ2" s="1"/>
      <c r="AR2" s="147"/>
    </row>
    <row r="3" spans="1:56">
      <c r="B3" s="14" t="s">
        <v>5</v>
      </c>
      <c r="C3" s="363" t="s">
        <v>6</v>
      </c>
      <c r="D3" s="364"/>
      <c r="E3" s="364"/>
      <c r="F3" s="365"/>
      <c r="G3" s="363" t="str">
        <f>B4</f>
        <v>旭シニア
ＦＣ</v>
      </c>
      <c r="H3" s="364"/>
      <c r="I3" s="365"/>
      <c r="J3" s="363" t="str">
        <f>B7</f>
        <v>LEGAME
佐倉</v>
      </c>
      <c r="K3" s="364"/>
      <c r="L3" s="365"/>
      <c r="M3" s="363" t="str">
        <f>B10</f>
        <v>FCボレイロ</v>
      </c>
      <c r="N3" s="364"/>
      <c r="O3" s="365"/>
      <c r="P3" s="366" t="str">
        <f>B13</f>
        <v>栄RFC</v>
      </c>
      <c r="Q3" s="367"/>
      <c r="R3" s="368"/>
      <c r="S3" s="363" t="str">
        <f>B16</f>
        <v>成田SSS</v>
      </c>
      <c r="T3" s="364"/>
      <c r="U3" s="365"/>
      <c r="V3" s="360" t="str">
        <f>B19</f>
        <v>ＮＫ</v>
      </c>
      <c r="W3" s="361"/>
      <c r="X3" s="362"/>
      <c r="Y3" s="360" t="str">
        <f>B22</f>
        <v>三里塚ＦＣ</v>
      </c>
      <c r="Z3" s="361"/>
      <c r="AA3" s="362"/>
      <c r="AB3" s="360" t="str">
        <f>B25</f>
        <v>公津FC</v>
      </c>
      <c r="AC3" s="361"/>
      <c r="AD3" s="362"/>
      <c r="AE3" s="360" t="str">
        <f>B28</f>
        <v>酒々井FC</v>
      </c>
      <c r="AF3" s="361"/>
      <c r="AG3" s="361"/>
      <c r="AH3" s="360" t="str">
        <f>B31</f>
        <v>ＮＦＣシャドーズ</v>
      </c>
      <c r="AI3" s="361"/>
      <c r="AJ3" s="362"/>
      <c r="AK3" s="361" t="str">
        <f>B34</f>
        <v>日吉台
SＣ</v>
      </c>
      <c r="AL3" s="361"/>
      <c r="AM3" s="362"/>
      <c r="AN3" s="219" t="s">
        <v>7</v>
      </c>
      <c r="AO3" s="219" t="s">
        <v>8</v>
      </c>
      <c r="AP3" s="4" t="s">
        <v>9</v>
      </c>
      <c r="AQ3" s="219" t="s">
        <v>10</v>
      </c>
      <c r="AR3" s="15" t="s">
        <v>11</v>
      </c>
    </row>
    <row r="4" spans="1:56">
      <c r="A4" s="382">
        <v>1</v>
      </c>
      <c r="B4" s="385" t="s">
        <v>45</v>
      </c>
      <c r="C4" s="388"/>
      <c r="D4" s="389"/>
      <c r="E4" s="389"/>
      <c r="F4" s="390"/>
      <c r="G4" s="391"/>
      <c r="H4" s="391"/>
      <c r="I4" s="391"/>
      <c r="J4" s="379"/>
      <c r="K4" s="380"/>
      <c r="L4" s="381"/>
      <c r="M4" s="379"/>
      <c r="N4" s="380"/>
      <c r="O4" s="381"/>
      <c r="P4" s="379"/>
      <c r="Q4" s="380"/>
      <c r="R4" s="381"/>
      <c r="S4" s="369"/>
      <c r="T4" s="370"/>
      <c r="U4" s="371"/>
      <c r="V4" s="372"/>
      <c r="W4" s="372"/>
      <c r="X4" s="372"/>
      <c r="Y4" s="373"/>
      <c r="Z4" s="374"/>
      <c r="AA4" s="375"/>
      <c r="AB4" s="376"/>
      <c r="AC4" s="377"/>
      <c r="AD4" s="378"/>
      <c r="AE4" s="379"/>
      <c r="AF4" s="380"/>
      <c r="AG4" s="381"/>
      <c r="AH4" s="380"/>
      <c r="AI4" s="380"/>
      <c r="AJ4" s="381"/>
      <c r="AK4" s="379"/>
      <c r="AL4" s="380"/>
      <c r="AM4" s="381"/>
      <c r="AN4" s="418">
        <f>COUNTIF(G6:AM6,"○")*3+COUNTIF(G6:AM6,"△")*1</f>
        <v>18</v>
      </c>
      <c r="AO4" s="421">
        <f>SUM(J5+G5+M5+P5+S5+V5+Y5+AB5+AE5+AH5+AK5)</f>
        <v>17</v>
      </c>
      <c r="AP4" s="421">
        <f>SUM(I5+L5+O5+R5+U5+X5+AD5+AG5+AJ5++AM5+AA5)</f>
        <v>1</v>
      </c>
      <c r="AQ4" s="424">
        <f>SUM(AO4-AP4)</f>
        <v>16</v>
      </c>
      <c r="AR4" s="397">
        <f>AT:AT</f>
        <v>2</v>
      </c>
      <c r="AS4" s="159">
        <f>AN4*10000+AQ4*100+AO4</f>
        <v>181617</v>
      </c>
      <c r="AT4" s="159">
        <f>SUM(AU4:BD4)+1</f>
        <v>2</v>
      </c>
      <c r="AU4" s="159">
        <f>IF($AS4&gt;$AS7,0,1)</f>
        <v>1</v>
      </c>
      <c r="AV4" s="159">
        <f>IF($AS4&gt;$AS10,0,1)</f>
        <v>0</v>
      </c>
      <c r="AW4" s="159">
        <f>IF($AS4&gt;$AS13,0,1)</f>
        <v>0</v>
      </c>
      <c r="AX4" s="159">
        <f>IF($AS4&gt;$AS16,0,1)</f>
        <v>0</v>
      </c>
      <c r="AY4" s="159">
        <f>IF($AS4&gt;$AS19,0,1)</f>
        <v>0</v>
      </c>
      <c r="AZ4" s="159">
        <f>IF($AS4&gt;$AS22,0,1)</f>
        <v>0</v>
      </c>
      <c r="BA4" s="159">
        <f>IF($AS4&gt;$AS25,0,1)</f>
        <v>0</v>
      </c>
      <c r="BB4" s="159">
        <f>IF($AS4&gt;$AS28,0,1)</f>
        <v>0</v>
      </c>
      <c r="BC4" s="159">
        <f>IF($AS4&gt;$AS31,0,1)</f>
        <v>0</v>
      </c>
      <c r="BD4" s="159">
        <f>IF($AS4&gt;$AS34,0,1)</f>
        <v>0</v>
      </c>
    </row>
    <row r="5" spans="1:56">
      <c r="A5" s="383"/>
      <c r="B5" s="386"/>
      <c r="C5" s="6"/>
      <c r="D5" s="17"/>
      <c r="E5" s="17"/>
      <c r="F5" s="7"/>
      <c r="G5" s="220"/>
      <c r="H5" s="220"/>
      <c r="I5" s="220"/>
      <c r="J5" s="252">
        <v>0</v>
      </c>
      <c r="K5" s="253"/>
      <c r="L5" s="254">
        <v>1</v>
      </c>
      <c r="M5" s="252">
        <v>1</v>
      </c>
      <c r="N5" s="253"/>
      <c r="O5" s="254">
        <v>0</v>
      </c>
      <c r="P5" s="252">
        <v>4</v>
      </c>
      <c r="Q5" s="253"/>
      <c r="R5" s="254">
        <v>0</v>
      </c>
      <c r="S5" s="252">
        <v>3</v>
      </c>
      <c r="T5" s="253"/>
      <c r="U5" s="254">
        <v>0</v>
      </c>
      <c r="V5" s="241"/>
      <c r="W5" s="242"/>
      <c r="X5" s="243"/>
      <c r="Y5" s="228"/>
      <c r="Z5" s="227"/>
      <c r="AA5" s="229"/>
      <c r="AB5" s="230"/>
      <c r="AC5" s="231"/>
      <c r="AD5" s="232"/>
      <c r="AE5" s="252">
        <v>1</v>
      </c>
      <c r="AF5" s="253"/>
      <c r="AG5" s="254">
        <v>0</v>
      </c>
      <c r="AH5" s="256">
        <v>5</v>
      </c>
      <c r="AI5" s="253"/>
      <c r="AJ5" s="254">
        <v>0</v>
      </c>
      <c r="AK5" s="252">
        <v>3</v>
      </c>
      <c r="AL5" s="253"/>
      <c r="AM5" s="254">
        <v>0</v>
      </c>
      <c r="AN5" s="419"/>
      <c r="AO5" s="422"/>
      <c r="AP5" s="422"/>
      <c r="AQ5" s="425"/>
      <c r="AR5" s="397"/>
      <c r="AT5" s="159">
        <f t="shared" ref="AT5:AT36" si="0">SUM(AU5:BD5)+1</f>
        <v>1</v>
      </c>
    </row>
    <row r="6" spans="1:56">
      <c r="A6" s="384"/>
      <c r="B6" s="387"/>
      <c r="C6" s="8"/>
      <c r="D6" s="18"/>
      <c r="E6" s="18"/>
      <c r="F6" s="9"/>
      <c r="G6" s="223"/>
      <c r="H6" s="223"/>
      <c r="I6" s="223"/>
      <c r="J6" s="398" t="s">
        <v>135</v>
      </c>
      <c r="K6" s="399"/>
      <c r="L6" s="400"/>
      <c r="M6" s="398" t="s">
        <v>184</v>
      </c>
      <c r="N6" s="399"/>
      <c r="O6" s="400"/>
      <c r="P6" s="401" t="s">
        <v>207</v>
      </c>
      <c r="Q6" s="402"/>
      <c r="R6" s="403"/>
      <c r="S6" s="401" t="s">
        <v>184</v>
      </c>
      <c r="T6" s="404"/>
      <c r="U6" s="405"/>
      <c r="V6" s="406"/>
      <c r="W6" s="407"/>
      <c r="X6" s="408"/>
      <c r="Y6" s="409"/>
      <c r="Z6" s="410"/>
      <c r="AA6" s="411"/>
      <c r="AB6" s="412"/>
      <c r="AC6" s="413"/>
      <c r="AD6" s="414"/>
      <c r="AE6" s="415" t="s">
        <v>154</v>
      </c>
      <c r="AF6" s="416"/>
      <c r="AG6" s="417"/>
      <c r="AH6" s="415" t="s">
        <v>124</v>
      </c>
      <c r="AI6" s="416"/>
      <c r="AJ6" s="417"/>
      <c r="AK6" s="401" t="s">
        <v>107</v>
      </c>
      <c r="AL6" s="402"/>
      <c r="AM6" s="403"/>
      <c r="AN6" s="420"/>
      <c r="AO6" s="423"/>
      <c r="AP6" s="423"/>
      <c r="AQ6" s="426"/>
      <c r="AR6" s="397"/>
      <c r="AT6" s="159">
        <f t="shared" si="0"/>
        <v>1</v>
      </c>
    </row>
    <row r="7" spans="1:56" ht="13.5" customHeight="1">
      <c r="A7" s="382">
        <v>2</v>
      </c>
      <c r="B7" s="385" t="s">
        <v>44</v>
      </c>
      <c r="C7" s="394"/>
      <c r="D7" s="395"/>
      <c r="E7" s="395"/>
      <c r="F7" s="396"/>
      <c r="G7" s="379"/>
      <c r="H7" s="380"/>
      <c r="I7" s="381"/>
      <c r="J7" s="391"/>
      <c r="K7" s="391"/>
      <c r="L7" s="391"/>
      <c r="M7" s="379"/>
      <c r="N7" s="380"/>
      <c r="O7" s="381"/>
      <c r="P7" s="438"/>
      <c r="Q7" s="439"/>
      <c r="R7" s="440"/>
      <c r="S7" s="379"/>
      <c r="T7" s="380"/>
      <c r="U7" s="381"/>
      <c r="V7" s="380"/>
      <c r="W7" s="380"/>
      <c r="X7" s="380"/>
      <c r="Y7" s="379"/>
      <c r="Z7" s="380"/>
      <c r="AA7" s="381"/>
      <c r="AB7" s="379"/>
      <c r="AC7" s="380"/>
      <c r="AD7" s="381"/>
      <c r="AE7" s="376"/>
      <c r="AF7" s="377"/>
      <c r="AG7" s="378"/>
      <c r="AH7" s="380"/>
      <c r="AI7" s="380"/>
      <c r="AJ7" s="380"/>
      <c r="AK7" s="379"/>
      <c r="AL7" s="380"/>
      <c r="AM7" s="381"/>
      <c r="AN7" s="418">
        <f>COUNTIF(G9:AM9,"○")*3+COUNTIF(G9:AM9,"△")*1</f>
        <v>19</v>
      </c>
      <c r="AO7" s="421">
        <f t="shared" ref="AO7" si="1">SUM(J8+G8+M8+P8+S8+V8+Y8+AB8+AE8+AH8+AK8)</f>
        <v>13</v>
      </c>
      <c r="AP7" s="421">
        <f t="shared" ref="AP7" si="2">SUM(I8+L8+O8+R8+U8+X8+AD8+AG8+AJ8++AM8+AA8)</f>
        <v>3</v>
      </c>
      <c r="AQ7" s="424">
        <f t="shared" ref="AQ7" si="3">SUM(AO7-AP7)</f>
        <v>10</v>
      </c>
      <c r="AR7" s="397">
        <f>AT:AT</f>
        <v>1</v>
      </c>
      <c r="AS7" s="159">
        <f>AN7*10000+AQ7*100+AO7</f>
        <v>191013</v>
      </c>
      <c r="AT7" s="159">
        <f t="shared" si="0"/>
        <v>1</v>
      </c>
      <c r="AU7" s="159">
        <f>IF($AS7&gt;$AS10,0,1)</f>
        <v>0</v>
      </c>
      <c r="AV7" s="159">
        <f>IF($AS7&gt;$AS13,0,1)</f>
        <v>0</v>
      </c>
      <c r="AW7" s="159">
        <f>IF($AS7&gt;$AS16,0,1)</f>
        <v>0</v>
      </c>
      <c r="AX7" s="159">
        <f>IF($AS7&gt;$AS19,0,1)</f>
        <v>0</v>
      </c>
      <c r="AY7" s="159">
        <f>IF($AS7&gt;$AS22,0,1)</f>
        <v>0</v>
      </c>
      <c r="AZ7" s="159">
        <f>IF($AS7&gt;$AS25,0,1)</f>
        <v>0</v>
      </c>
      <c r="BA7" s="159">
        <f>IF($AS7&gt;$AS28,0,1)</f>
        <v>0</v>
      </c>
      <c r="BB7" s="159">
        <f>IF($AS7&gt;$AS31,0,1)</f>
        <v>0</v>
      </c>
      <c r="BC7" s="159">
        <f>IF($AS7&gt;$AS34,0,1)</f>
        <v>0</v>
      </c>
      <c r="BD7" s="159">
        <f>IF($AS7&gt;$AS4,0,1)</f>
        <v>0</v>
      </c>
    </row>
    <row r="8" spans="1:56" ht="13.5" customHeight="1">
      <c r="A8" s="383"/>
      <c r="B8" s="392"/>
      <c r="C8" s="10"/>
      <c r="D8" s="17"/>
      <c r="E8" s="17"/>
      <c r="F8" s="7"/>
      <c r="G8" s="252">
        <v>1</v>
      </c>
      <c r="H8" s="253"/>
      <c r="I8" s="254">
        <v>0</v>
      </c>
      <c r="J8" s="221"/>
      <c r="K8" s="220"/>
      <c r="L8" s="220"/>
      <c r="M8" s="252">
        <v>0</v>
      </c>
      <c r="N8" s="253"/>
      <c r="O8" s="254">
        <v>0</v>
      </c>
      <c r="P8" s="240"/>
      <c r="Q8" s="238"/>
      <c r="R8" s="240"/>
      <c r="S8" s="252">
        <v>4</v>
      </c>
      <c r="T8" s="253"/>
      <c r="U8" s="254">
        <v>0</v>
      </c>
      <c r="V8" s="252">
        <v>0</v>
      </c>
      <c r="W8" s="253"/>
      <c r="X8" s="254">
        <v>1</v>
      </c>
      <c r="Y8" s="252">
        <v>3</v>
      </c>
      <c r="Z8" s="253"/>
      <c r="AA8" s="254">
        <v>2</v>
      </c>
      <c r="AB8" s="252">
        <v>1</v>
      </c>
      <c r="AC8" s="253"/>
      <c r="AD8" s="254">
        <v>0</v>
      </c>
      <c r="AE8" s="230"/>
      <c r="AF8" s="231"/>
      <c r="AG8" s="232"/>
      <c r="AH8" s="252">
        <v>2</v>
      </c>
      <c r="AI8" s="253"/>
      <c r="AJ8" s="254">
        <v>0</v>
      </c>
      <c r="AK8" s="256">
        <v>2</v>
      </c>
      <c r="AL8" s="253"/>
      <c r="AM8" s="256">
        <v>0</v>
      </c>
      <c r="AN8" s="419"/>
      <c r="AO8" s="422"/>
      <c r="AP8" s="422"/>
      <c r="AQ8" s="425"/>
      <c r="AR8" s="397"/>
      <c r="AT8" s="159">
        <f t="shared" si="0"/>
        <v>1</v>
      </c>
    </row>
    <row r="9" spans="1:56" ht="13.5" customHeight="1">
      <c r="A9" s="384"/>
      <c r="B9" s="393"/>
      <c r="C9" s="11"/>
      <c r="D9" s="19"/>
      <c r="E9" s="19"/>
      <c r="F9" s="9"/>
      <c r="G9" s="401" t="s">
        <v>136</v>
      </c>
      <c r="H9" s="427"/>
      <c r="I9" s="428"/>
      <c r="J9" s="429"/>
      <c r="K9" s="430"/>
      <c r="L9" s="431"/>
      <c r="M9" s="401" t="s">
        <v>206</v>
      </c>
      <c r="N9" s="427"/>
      <c r="O9" s="428"/>
      <c r="P9" s="432"/>
      <c r="Q9" s="433"/>
      <c r="R9" s="434"/>
      <c r="S9" s="398" t="s">
        <v>154</v>
      </c>
      <c r="T9" s="399"/>
      <c r="U9" s="400"/>
      <c r="V9" s="401" t="s">
        <v>183</v>
      </c>
      <c r="W9" s="427"/>
      <c r="X9" s="428"/>
      <c r="Y9" s="415" t="s">
        <v>184</v>
      </c>
      <c r="Z9" s="416"/>
      <c r="AA9" s="417"/>
      <c r="AB9" s="401" t="s">
        <v>161</v>
      </c>
      <c r="AC9" s="427"/>
      <c r="AD9" s="428"/>
      <c r="AE9" s="435"/>
      <c r="AF9" s="436"/>
      <c r="AG9" s="437"/>
      <c r="AH9" s="401" t="s">
        <v>173</v>
      </c>
      <c r="AI9" s="402"/>
      <c r="AJ9" s="403"/>
      <c r="AK9" s="415" t="s">
        <v>107</v>
      </c>
      <c r="AL9" s="416"/>
      <c r="AM9" s="417"/>
      <c r="AN9" s="420"/>
      <c r="AO9" s="423"/>
      <c r="AP9" s="423"/>
      <c r="AQ9" s="426"/>
      <c r="AR9" s="397"/>
      <c r="AT9" s="159">
        <f t="shared" si="0"/>
        <v>1</v>
      </c>
    </row>
    <row r="10" spans="1:56" ht="13.5" customHeight="1">
      <c r="A10" s="382">
        <v>3</v>
      </c>
      <c r="B10" s="392" t="s">
        <v>46</v>
      </c>
      <c r="C10" s="394"/>
      <c r="D10" s="395"/>
      <c r="E10" s="395"/>
      <c r="F10" s="396"/>
      <c r="G10" s="379"/>
      <c r="H10" s="380"/>
      <c r="I10" s="381"/>
      <c r="J10" s="379"/>
      <c r="K10" s="380"/>
      <c r="L10" s="381"/>
      <c r="M10" s="444"/>
      <c r="N10" s="391"/>
      <c r="O10" s="445"/>
      <c r="P10" s="441"/>
      <c r="Q10" s="442"/>
      <c r="R10" s="443"/>
      <c r="S10" s="379"/>
      <c r="T10" s="380"/>
      <c r="U10" s="381"/>
      <c r="V10" s="373"/>
      <c r="W10" s="374"/>
      <c r="X10" s="375"/>
      <c r="Y10" s="379"/>
      <c r="Z10" s="380"/>
      <c r="AA10" s="381"/>
      <c r="AB10" s="379"/>
      <c r="AC10" s="380"/>
      <c r="AD10" s="381"/>
      <c r="AE10" s="379"/>
      <c r="AF10" s="380"/>
      <c r="AG10" s="381"/>
      <c r="AH10" s="459"/>
      <c r="AI10" s="459"/>
      <c r="AJ10" s="459"/>
      <c r="AK10" s="379"/>
      <c r="AL10" s="380"/>
      <c r="AM10" s="381"/>
      <c r="AN10" s="418">
        <f t="shared" ref="AN10" si="4">COUNTIF(G12:AM12,"○")*3+COUNTIF(G12:AM12,"△")*1</f>
        <v>10</v>
      </c>
      <c r="AO10" s="421">
        <f t="shared" ref="AO10" si="5">SUM(J11+G11+M11+P11+S11+V11+Y11+AB11+AE11+AH11+AK11)</f>
        <v>13</v>
      </c>
      <c r="AP10" s="421">
        <f t="shared" ref="AP10" si="6">SUM(I11+L11+O11+R11+U11+X11+AD11+AG11+AJ11++AM11+AA11)</f>
        <v>8</v>
      </c>
      <c r="AQ10" s="424">
        <f t="shared" ref="AQ10" si="7">SUM(AO10-AP10)</f>
        <v>5</v>
      </c>
      <c r="AR10" s="397">
        <f>AT:AT</f>
        <v>6</v>
      </c>
      <c r="AS10" s="159">
        <f>AN10*10000+AQ10*100+AO10</f>
        <v>100513</v>
      </c>
      <c r="AT10" s="159">
        <f t="shared" si="0"/>
        <v>6</v>
      </c>
      <c r="AU10" s="159">
        <f t="shared" ref="AU10" si="8">IF($AS10&gt;$AS13,0,1)</f>
        <v>1</v>
      </c>
      <c r="AV10" s="159">
        <f t="shared" ref="AV10" si="9">IF($AS10&gt;$AS16,0,1)</f>
        <v>0</v>
      </c>
      <c r="AW10" s="159">
        <f t="shared" ref="AW10" si="10">IF($AS10&gt;$AS19,0,1)</f>
        <v>1</v>
      </c>
      <c r="AX10" s="159">
        <f t="shared" ref="AX10" si="11">IF($AS10&gt;$AS22,0,1)</f>
        <v>0</v>
      </c>
      <c r="AY10" s="159">
        <f t="shared" ref="AY10" si="12">IF($AS10&gt;$AS25,0,1)</f>
        <v>0</v>
      </c>
      <c r="AZ10" s="159">
        <f t="shared" ref="AZ10" si="13">IF($AS10&gt;$AS28,0,1)</f>
        <v>1</v>
      </c>
      <c r="BA10" s="159">
        <f t="shared" ref="BA10" si="14">IF($AS10&gt;$AS31,0,1)</f>
        <v>0</v>
      </c>
      <c r="BB10" s="159">
        <f t="shared" ref="BB10" si="15">IF($AS10&gt;$AS34,0,1)</f>
        <v>0</v>
      </c>
      <c r="BC10" s="159">
        <f>IF($AS10&gt;$AS4,0,1)</f>
        <v>1</v>
      </c>
      <c r="BD10" s="159">
        <f>IF($AS10&gt;$AS7,0,1)</f>
        <v>1</v>
      </c>
    </row>
    <row r="11" spans="1:56" ht="13.5" customHeight="1">
      <c r="A11" s="383"/>
      <c r="B11" s="392"/>
      <c r="C11" s="10"/>
      <c r="D11" s="17"/>
      <c r="E11" s="17"/>
      <c r="F11" s="7"/>
      <c r="G11" s="252">
        <v>0</v>
      </c>
      <c r="H11" s="253"/>
      <c r="I11" s="254">
        <v>1</v>
      </c>
      <c r="J11" s="298">
        <v>0</v>
      </c>
      <c r="K11" s="253"/>
      <c r="L11" s="298">
        <v>0</v>
      </c>
      <c r="M11" s="221"/>
      <c r="N11" s="220"/>
      <c r="O11" s="222"/>
      <c r="P11" s="244"/>
      <c r="Q11" s="245"/>
      <c r="R11" s="246"/>
      <c r="S11" s="252">
        <v>1</v>
      </c>
      <c r="T11" s="253"/>
      <c r="U11" s="254">
        <v>3</v>
      </c>
      <c r="V11" s="228"/>
      <c r="W11" s="227"/>
      <c r="X11" s="229"/>
      <c r="Y11" s="290">
        <v>0</v>
      </c>
      <c r="Z11" s="253"/>
      <c r="AA11" s="254">
        <v>1</v>
      </c>
      <c r="AB11" s="266">
        <v>0</v>
      </c>
      <c r="AC11" s="253"/>
      <c r="AD11" s="266">
        <v>2</v>
      </c>
      <c r="AE11" s="252">
        <v>3</v>
      </c>
      <c r="AF11" s="253"/>
      <c r="AG11" s="254">
        <v>0</v>
      </c>
      <c r="AH11" s="252">
        <v>3</v>
      </c>
      <c r="AI11" s="253"/>
      <c r="AJ11" s="254">
        <v>1</v>
      </c>
      <c r="AK11" s="258">
        <v>6</v>
      </c>
      <c r="AL11" s="259"/>
      <c r="AM11" s="260">
        <v>0</v>
      </c>
      <c r="AN11" s="419"/>
      <c r="AO11" s="422"/>
      <c r="AP11" s="422"/>
      <c r="AQ11" s="425"/>
      <c r="AR11" s="397"/>
      <c r="AT11" s="159">
        <f t="shared" si="0"/>
        <v>1</v>
      </c>
    </row>
    <row r="12" spans="1:56" ht="13.5" customHeight="1">
      <c r="A12" s="384"/>
      <c r="B12" s="393"/>
      <c r="C12" s="11"/>
      <c r="D12" s="19"/>
      <c r="E12" s="19"/>
      <c r="F12" s="9"/>
      <c r="G12" s="398" t="s">
        <v>183</v>
      </c>
      <c r="H12" s="399"/>
      <c r="I12" s="400"/>
      <c r="J12" s="415" t="s">
        <v>206</v>
      </c>
      <c r="K12" s="416"/>
      <c r="L12" s="417"/>
      <c r="M12" s="450"/>
      <c r="N12" s="451"/>
      <c r="O12" s="452"/>
      <c r="P12" s="453"/>
      <c r="Q12" s="454"/>
      <c r="R12" s="455"/>
      <c r="S12" s="401" t="s">
        <v>162</v>
      </c>
      <c r="T12" s="402"/>
      <c r="U12" s="403"/>
      <c r="V12" s="456"/>
      <c r="W12" s="457"/>
      <c r="X12" s="458"/>
      <c r="Y12" s="415" t="s">
        <v>174</v>
      </c>
      <c r="Z12" s="416"/>
      <c r="AA12" s="417"/>
      <c r="AB12" s="415" t="s">
        <v>153</v>
      </c>
      <c r="AC12" s="416"/>
      <c r="AD12" s="417"/>
      <c r="AE12" s="398" t="s">
        <v>124</v>
      </c>
      <c r="AF12" s="399"/>
      <c r="AG12" s="400"/>
      <c r="AH12" s="398" t="s">
        <v>107</v>
      </c>
      <c r="AI12" s="399"/>
      <c r="AJ12" s="400"/>
      <c r="AK12" s="415" t="s">
        <v>136</v>
      </c>
      <c r="AL12" s="416"/>
      <c r="AM12" s="417"/>
      <c r="AN12" s="420"/>
      <c r="AO12" s="423"/>
      <c r="AP12" s="423"/>
      <c r="AQ12" s="426"/>
      <c r="AR12" s="397"/>
      <c r="AT12" s="159">
        <f t="shared" si="0"/>
        <v>1</v>
      </c>
    </row>
    <row r="13" spans="1:56" ht="13.5" customHeight="1">
      <c r="A13" s="382">
        <v>4</v>
      </c>
      <c r="B13" s="446" t="s">
        <v>86</v>
      </c>
      <c r="C13" s="447"/>
      <c r="D13" s="448"/>
      <c r="E13" s="448"/>
      <c r="F13" s="449"/>
      <c r="G13" s="379"/>
      <c r="H13" s="380"/>
      <c r="I13" s="381"/>
      <c r="J13" s="439"/>
      <c r="K13" s="439"/>
      <c r="L13" s="440"/>
      <c r="M13" s="441"/>
      <c r="N13" s="442"/>
      <c r="O13" s="443"/>
      <c r="P13" s="444"/>
      <c r="Q13" s="391"/>
      <c r="R13" s="445"/>
      <c r="S13" s="380"/>
      <c r="T13" s="380"/>
      <c r="U13" s="380"/>
      <c r="V13" s="379"/>
      <c r="W13" s="380"/>
      <c r="X13" s="381"/>
      <c r="Y13" s="379"/>
      <c r="Z13" s="380"/>
      <c r="AA13" s="381"/>
      <c r="AB13" s="379"/>
      <c r="AC13" s="380"/>
      <c r="AD13" s="381"/>
      <c r="AE13" s="379"/>
      <c r="AF13" s="380"/>
      <c r="AG13" s="381"/>
      <c r="AH13" s="380"/>
      <c r="AI13" s="380"/>
      <c r="AJ13" s="380"/>
      <c r="AK13" s="379"/>
      <c r="AL13" s="380"/>
      <c r="AM13" s="381"/>
      <c r="AN13" s="418">
        <f t="shared" ref="AN13" si="16">COUNTIF(G15:AM15,"○")*3+COUNTIF(G15:AM15,"△")*1</f>
        <v>14</v>
      </c>
      <c r="AO13" s="421">
        <f t="shared" ref="AO13" si="17">SUM(J14+G14+M14+P14+S14+V14+Y14+AB14+AE14+AH14+AK14)</f>
        <v>8</v>
      </c>
      <c r="AP13" s="421">
        <f t="shared" ref="AP13" si="18">SUM(I14+L14+O14+R14+U14+X14+AD14+AG14+AJ14++AM14+AA14)</f>
        <v>7</v>
      </c>
      <c r="AQ13" s="424">
        <f t="shared" ref="AQ13" si="19">SUM(AO13-AP13)</f>
        <v>1</v>
      </c>
      <c r="AR13" s="397">
        <f>AT:AT</f>
        <v>4</v>
      </c>
      <c r="AS13" s="159">
        <f>AN13*10000+AQ13*100+AO13</f>
        <v>140108</v>
      </c>
      <c r="AT13" s="159">
        <f t="shared" si="0"/>
        <v>4</v>
      </c>
      <c r="AU13" s="159">
        <f t="shared" ref="AU13" si="20">IF($AS13&gt;$AS16,0,1)</f>
        <v>0</v>
      </c>
      <c r="AV13" s="159">
        <f t="shared" ref="AV13" si="21">IF($AS13&gt;$AS19,0,1)</f>
        <v>0</v>
      </c>
      <c r="AW13" s="159">
        <f t="shared" ref="AW13" si="22">IF($AS13&gt;$AS22,0,1)</f>
        <v>0</v>
      </c>
      <c r="AX13" s="159">
        <f t="shared" ref="AX13" si="23">IF($AS13&gt;$AS25,0,1)</f>
        <v>0</v>
      </c>
      <c r="AY13" s="159">
        <f t="shared" ref="AY13" si="24">IF($AS13&gt;$AS28,0,1)</f>
        <v>1</v>
      </c>
      <c r="AZ13" s="159">
        <f t="shared" ref="AZ13" si="25">IF($AS13&gt;$AS31,0,1)</f>
        <v>0</v>
      </c>
      <c r="BA13" s="159">
        <f t="shared" ref="BA13" si="26">IF($AS13&gt;$AS34,0,1)</f>
        <v>0</v>
      </c>
      <c r="BB13" s="159">
        <f>IF($AS13&gt;$AS4,0,1)</f>
        <v>1</v>
      </c>
      <c r="BC13" s="159">
        <f>IF($AS13&gt;$AS7,0,1)</f>
        <v>1</v>
      </c>
      <c r="BD13" s="159">
        <f>IF($AS13&gt;$AS10,0,1)</f>
        <v>0</v>
      </c>
    </row>
    <row r="14" spans="1:56" ht="13.5" customHeight="1">
      <c r="A14" s="383"/>
      <c r="B14" s="392"/>
      <c r="C14" s="10"/>
      <c r="D14" s="17"/>
      <c r="E14" s="17"/>
      <c r="F14" s="7"/>
      <c r="G14" s="252">
        <v>0</v>
      </c>
      <c r="H14" s="253"/>
      <c r="I14" s="254">
        <v>4</v>
      </c>
      <c r="J14" s="237"/>
      <c r="K14" s="238"/>
      <c r="L14" s="239"/>
      <c r="M14" s="247"/>
      <c r="N14" s="245"/>
      <c r="O14" s="247"/>
      <c r="P14" s="221"/>
      <c r="Q14" s="220"/>
      <c r="R14" s="222"/>
      <c r="S14" s="252">
        <v>0</v>
      </c>
      <c r="T14" s="253"/>
      <c r="U14" s="254">
        <v>2</v>
      </c>
      <c r="V14" s="252">
        <v>2</v>
      </c>
      <c r="W14" s="253"/>
      <c r="X14" s="254">
        <v>0</v>
      </c>
      <c r="Y14" s="294">
        <v>1</v>
      </c>
      <c r="Z14" s="253"/>
      <c r="AA14" s="294">
        <v>0</v>
      </c>
      <c r="AB14" s="252">
        <v>1</v>
      </c>
      <c r="AC14" s="253"/>
      <c r="AD14" s="254">
        <v>0</v>
      </c>
      <c r="AE14" s="252">
        <v>1</v>
      </c>
      <c r="AF14" s="253"/>
      <c r="AG14" s="254">
        <v>1</v>
      </c>
      <c r="AH14" s="252">
        <v>0</v>
      </c>
      <c r="AI14" s="253"/>
      <c r="AJ14" s="254">
        <v>0</v>
      </c>
      <c r="AK14" s="252">
        <v>3</v>
      </c>
      <c r="AL14" s="253"/>
      <c r="AM14" s="254">
        <v>0</v>
      </c>
      <c r="AN14" s="419"/>
      <c r="AO14" s="422"/>
      <c r="AP14" s="422"/>
      <c r="AQ14" s="425"/>
      <c r="AR14" s="397"/>
      <c r="AT14" s="159">
        <f t="shared" si="0"/>
        <v>1</v>
      </c>
    </row>
    <row r="15" spans="1:56" ht="13.5" customHeight="1">
      <c r="A15" s="384"/>
      <c r="B15" s="393"/>
      <c r="C15" s="11"/>
      <c r="D15" s="19"/>
      <c r="E15" s="19"/>
      <c r="F15" s="9"/>
      <c r="G15" s="401" t="s">
        <v>208</v>
      </c>
      <c r="H15" s="427"/>
      <c r="I15" s="428"/>
      <c r="J15" s="460"/>
      <c r="K15" s="461"/>
      <c r="L15" s="462"/>
      <c r="M15" s="463"/>
      <c r="N15" s="464"/>
      <c r="O15" s="465"/>
      <c r="P15" s="429"/>
      <c r="Q15" s="466"/>
      <c r="R15" s="467"/>
      <c r="S15" s="401" t="s">
        <v>174</v>
      </c>
      <c r="T15" s="402"/>
      <c r="U15" s="403"/>
      <c r="V15" s="401" t="s">
        <v>136</v>
      </c>
      <c r="W15" s="427"/>
      <c r="X15" s="428"/>
      <c r="Y15" s="415" t="s">
        <v>184</v>
      </c>
      <c r="Z15" s="416"/>
      <c r="AA15" s="417"/>
      <c r="AB15" s="401" t="s">
        <v>124</v>
      </c>
      <c r="AC15" s="402"/>
      <c r="AD15" s="403"/>
      <c r="AE15" s="401" t="s">
        <v>110</v>
      </c>
      <c r="AF15" s="402"/>
      <c r="AG15" s="403"/>
      <c r="AH15" s="401" t="s">
        <v>185</v>
      </c>
      <c r="AI15" s="402"/>
      <c r="AJ15" s="403"/>
      <c r="AK15" s="401" t="s">
        <v>161</v>
      </c>
      <c r="AL15" s="402"/>
      <c r="AM15" s="403"/>
      <c r="AN15" s="420"/>
      <c r="AO15" s="423"/>
      <c r="AP15" s="423"/>
      <c r="AQ15" s="426"/>
      <c r="AR15" s="397"/>
      <c r="AT15" s="159">
        <f t="shared" si="0"/>
        <v>1</v>
      </c>
    </row>
    <row r="16" spans="1:56" ht="13.5" customHeight="1">
      <c r="A16" s="382">
        <v>5</v>
      </c>
      <c r="B16" s="392" t="s">
        <v>13</v>
      </c>
      <c r="C16" s="394"/>
      <c r="D16" s="395"/>
      <c r="E16" s="395"/>
      <c r="F16" s="396"/>
      <c r="G16" s="380"/>
      <c r="H16" s="380"/>
      <c r="I16" s="380"/>
      <c r="J16" s="379"/>
      <c r="K16" s="380"/>
      <c r="L16" s="381"/>
      <c r="M16" s="380"/>
      <c r="N16" s="380"/>
      <c r="O16" s="381"/>
      <c r="P16" s="379"/>
      <c r="Q16" s="380"/>
      <c r="R16" s="381"/>
      <c r="S16" s="444"/>
      <c r="T16" s="391"/>
      <c r="U16" s="445"/>
      <c r="V16" s="380"/>
      <c r="W16" s="380"/>
      <c r="X16" s="380"/>
      <c r="Y16" s="468"/>
      <c r="Z16" s="469"/>
      <c r="AA16" s="470"/>
      <c r="AB16" s="379"/>
      <c r="AC16" s="380"/>
      <c r="AD16" s="381"/>
      <c r="AE16" s="379"/>
      <c r="AF16" s="380"/>
      <c r="AG16" s="381"/>
      <c r="AH16" s="475"/>
      <c r="AI16" s="476"/>
      <c r="AJ16" s="477"/>
      <c r="AK16" s="377"/>
      <c r="AL16" s="377"/>
      <c r="AM16" s="378"/>
      <c r="AN16" s="418">
        <f t="shared" ref="AN16" si="27">COUNTIF(G18:AM18,"○")*3+COUNTIF(G18:AM18,"△")*1</f>
        <v>7</v>
      </c>
      <c r="AO16" s="421">
        <f t="shared" ref="AO16" si="28">SUM(J17+G17+M17+P17+S17+V17+Y17+AB17+AE17+AH17+AK17)</f>
        <v>5</v>
      </c>
      <c r="AP16" s="421">
        <f t="shared" ref="AP16" si="29">SUM(I17+L17+O17+R17+U17+X17+AD17+AG17+AJ17++AM17+AA17)</f>
        <v>12</v>
      </c>
      <c r="AQ16" s="424">
        <f t="shared" ref="AQ16" si="30">SUM(AO16-AP16)</f>
        <v>-7</v>
      </c>
      <c r="AR16" s="397">
        <f>AT:AT</f>
        <v>8</v>
      </c>
      <c r="AS16" s="159">
        <f>AN16*10000+AQ16*100+AO16</f>
        <v>69305</v>
      </c>
      <c r="AT16" s="159">
        <f t="shared" si="0"/>
        <v>8</v>
      </c>
      <c r="AU16" s="159">
        <f t="shared" ref="AU16" si="31">IF($AS16&gt;$AS19,0,1)</f>
        <v>1</v>
      </c>
      <c r="AV16" s="159">
        <f t="shared" ref="AV16" si="32">IF($AS16&gt;$AS22,0,1)</f>
        <v>1</v>
      </c>
      <c r="AW16" s="159">
        <f t="shared" ref="AW16" si="33">IF($AS16&gt;$AS25,0,1)</f>
        <v>0</v>
      </c>
      <c r="AX16" s="159">
        <f t="shared" ref="AX16" si="34">IF($AS16&gt;$AS28,0,1)</f>
        <v>1</v>
      </c>
      <c r="AY16" s="159">
        <f t="shared" ref="AY16" si="35">IF($AS16&gt;$AS31,0,1)</f>
        <v>0</v>
      </c>
      <c r="AZ16" s="159">
        <f t="shared" ref="AZ16" si="36">IF($AS16&gt;$AS34,0,1)</f>
        <v>0</v>
      </c>
      <c r="BA16" s="159">
        <f>IF($AS16&gt;$AS4,0,1)</f>
        <v>1</v>
      </c>
      <c r="BB16" s="159">
        <f>IF($AS16&gt;$AS7,0,1)</f>
        <v>1</v>
      </c>
      <c r="BC16" s="159">
        <f>IF($AS16&gt;$AS10,0,1)</f>
        <v>1</v>
      </c>
      <c r="BD16" s="159">
        <f>IF($AS16&gt;$AS13,0,1)</f>
        <v>1</v>
      </c>
    </row>
    <row r="17" spans="1:56" ht="13.5" customHeight="1">
      <c r="A17" s="383"/>
      <c r="B17" s="392"/>
      <c r="C17" s="10"/>
      <c r="D17" s="17"/>
      <c r="E17" s="17"/>
      <c r="F17" s="7"/>
      <c r="G17" s="252">
        <v>0</v>
      </c>
      <c r="H17" s="253"/>
      <c r="I17" s="294">
        <v>3</v>
      </c>
      <c r="J17" s="252">
        <v>0</v>
      </c>
      <c r="K17" s="253"/>
      <c r="L17" s="254">
        <v>4</v>
      </c>
      <c r="M17" s="267">
        <v>3</v>
      </c>
      <c r="N17" s="253"/>
      <c r="O17" s="254">
        <v>1</v>
      </c>
      <c r="P17" s="290">
        <v>2</v>
      </c>
      <c r="Q17" s="253"/>
      <c r="R17" s="290">
        <v>0</v>
      </c>
      <c r="S17" s="221"/>
      <c r="T17" s="220"/>
      <c r="U17" s="222"/>
      <c r="V17" s="252">
        <v>0</v>
      </c>
      <c r="W17" s="253"/>
      <c r="X17" s="254">
        <v>2</v>
      </c>
      <c r="Y17" s="224"/>
      <c r="Z17" s="225"/>
      <c r="AA17" s="226"/>
      <c r="AB17" s="252">
        <v>0</v>
      </c>
      <c r="AC17" s="253" t="s">
        <v>108</v>
      </c>
      <c r="AD17" s="254">
        <v>0</v>
      </c>
      <c r="AE17" s="257">
        <v>0</v>
      </c>
      <c r="AF17" s="253"/>
      <c r="AG17" s="257">
        <v>2</v>
      </c>
      <c r="AH17" s="234"/>
      <c r="AI17" s="235"/>
      <c r="AJ17" s="236"/>
      <c r="AK17" s="233"/>
      <c r="AL17" s="231"/>
      <c r="AM17" s="233"/>
      <c r="AN17" s="419"/>
      <c r="AO17" s="422"/>
      <c r="AP17" s="422"/>
      <c r="AQ17" s="425"/>
      <c r="AR17" s="397"/>
      <c r="AT17" s="159">
        <f t="shared" si="0"/>
        <v>1</v>
      </c>
    </row>
    <row r="18" spans="1:56" ht="13.5" customHeight="1">
      <c r="A18" s="384"/>
      <c r="B18" s="393"/>
      <c r="C18" s="11"/>
      <c r="D18" s="19"/>
      <c r="E18" s="19"/>
      <c r="F18" s="9"/>
      <c r="G18" s="415" t="s">
        <v>183</v>
      </c>
      <c r="H18" s="416"/>
      <c r="I18" s="417"/>
      <c r="J18" s="398" t="s">
        <v>153</v>
      </c>
      <c r="K18" s="399"/>
      <c r="L18" s="400"/>
      <c r="M18" s="415" t="s">
        <v>161</v>
      </c>
      <c r="N18" s="416"/>
      <c r="O18" s="417"/>
      <c r="P18" s="415" t="s">
        <v>173</v>
      </c>
      <c r="Q18" s="416"/>
      <c r="R18" s="417"/>
      <c r="S18" s="450"/>
      <c r="T18" s="451"/>
      <c r="U18" s="452"/>
      <c r="V18" s="401" t="s">
        <v>123</v>
      </c>
      <c r="W18" s="427"/>
      <c r="X18" s="428"/>
      <c r="Y18" s="472"/>
      <c r="Z18" s="473"/>
      <c r="AA18" s="474"/>
      <c r="AB18" s="401" t="s">
        <v>110</v>
      </c>
      <c r="AC18" s="402"/>
      <c r="AD18" s="403"/>
      <c r="AE18" s="415" t="s">
        <v>135</v>
      </c>
      <c r="AF18" s="416"/>
      <c r="AG18" s="417"/>
      <c r="AH18" s="478"/>
      <c r="AI18" s="479"/>
      <c r="AJ18" s="480"/>
      <c r="AK18" s="481"/>
      <c r="AL18" s="482"/>
      <c r="AM18" s="483"/>
      <c r="AN18" s="420"/>
      <c r="AO18" s="423"/>
      <c r="AP18" s="423"/>
      <c r="AQ18" s="426"/>
      <c r="AR18" s="397"/>
      <c r="AT18" s="159">
        <f t="shared" si="0"/>
        <v>1</v>
      </c>
    </row>
    <row r="19" spans="1:56" ht="13.5" customHeight="1">
      <c r="A19" s="382">
        <v>6</v>
      </c>
      <c r="B19" s="446" t="s">
        <v>47</v>
      </c>
      <c r="C19" s="471"/>
      <c r="D19" s="395"/>
      <c r="E19" s="395"/>
      <c r="F19" s="396"/>
      <c r="G19" s="372"/>
      <c r="H19" s="372"/>
      <c r="I19" s="372"/>
      <c r="J19" s="379"/>
      <c r="K19" s="380"/>
      <c r="L19" s="381"/>
      <c r="M19" s="373"/>
      <c r="N19" s="374"/>
      <c r="O19" s="375"/>
      <c r="P19" s="379"/>
      <c r="Q19" s="380"/>
      <c r="R19" s="381"/>
      <c r="S19" s="379"/>
      <c r="T19" s="380"/>
      <c r="U19" s="381"/>
      <c r="V19" s="444"/>
      <c r="W19" s="391"/>
      <c r="X19" s="445"/>
      <c r="Y19" s="380"/>
      <c r="Z19" s="380"/>
      <c r="AA19" s="381"/>
      <c r="AB19" s="379"/>
      <c r="AC19" s="380"/>
      <c r="AD19" s="381"/>
      <c r="AE19" s="379"/>
      <c r="AF19" s="380"/>
      <c r="AG19" s="381"/>
      <c r="AH19" s="376"/>
      <c r="AI19" s="377"/>
      <c r="AJ19" s="378"/>
      <c r="AK19" s="380"/>
      <c r="AL19" s="380"/>
      <c r="AM19" s="380"/>
      <c r="AN19" s="418">
        <f t="shared" ref="AN19" si="37">COUNTIF(G21:AM21,"○")*3+COUNTIF(G21:AM21,"△")*1</f>
        <v>11</v>
      </c>
      <c r="AO19" s="421">
        <f t="shared" ref="AO19" si="38">SUM(J20+G20+M20+P20+S20+V20+Y20+AB20+AE20+AH20+AK20)</f>
        <v>8</v>
      </c>
      <c r="AP19" s="421">
        <f t="shared" ref="AP19" si="39">SUM(I20+L20+O20+R20+U20+X20+AD20+AG20+AJ20++AM20+AA20)</f>
        <v>8</v>
      </c>
      <c r="AQ19" s="424">
        <f t="shared" ref="AQ19" si="40">SUM(AO19-AP19)</f>
        <v>0</v>
      </c>
      <c r="AR19" s="397">
        <f>AT:AT</f>
        <v>5</v>
      </c>
      <c r="AS19" s="159">
        <f>AN19*10000+AQ19*100+AO19</f>
        <v>110008</v>
      </c>
      <c r="AT19" s="159">
        <f t="shared" si="0"/>
        <v>5</v>
      </c>
      <c r="AU19" s="159">
        <f t="shared" ref="AU19" si="41">IF($AS19&gt;$AS22,0,1)</f>
        <v>0</v>
      </c>
      <c r="AV19" s="159">
        <f t="shared" ref="AV19" si="42">IF($AS19&gt;$AS25,0,1)</f>
        <v>0</v>
      </c>
      <c r="AW19" s="159">
        <f t="shared" ref="AW19" si="43">IF($AS19&gt;$AS28,0,1)</f>
        <v>1</v>
      </c>
      <c r="AX19" s="159">
        <f t="shared" ref="AX19" si="44">IF($AS19&gt;$AS31,0,1)</f>
        <v>0</v>
      </c>
      <c r="AY19" s="159">
        <f t="shared" ref="AY19" si="45">IF($AS19&gt;$AS34,0,1)</f>
        <v>0</v>
      </c>
      <c r="AZ19" s="159">
        <f>IF($AS19&gt;$AS4,0,1)</f>
        <v>1</v>
      </c>
      <c r="BA19" s="159">
        <f>IF($AS19&gt;$AS7,0,1)</f>
        <v>1</v>
      </c>
      <c r="BB19" s="159">
        <f>IF($AS19&gt;$AS10,0,1)</f>
        <v>0</v>
      </c>
      <c r="BC19" s="159">
        <f>IF($AS19&gt;$AS13,0,1)</f>
        <v>1</v>
      </c>
      <c r="BD19" s="159">
        <f>IF($AS19&gt;$AS16,0,1)</f>
        <v>0</v>
      </c>
    </row>
    <row r="20" spans="1:56" ht="13.5" customHeight="1">
      <c r="A20" s="383"/>
      <c r="B20" s="392"/>
      <c r="C20" s="10"/>
      <c r="D20" s="17"/>
      <c r="E20" s="17"/>
      <c r="F20" s="7"/>
      <c r="G20" s="241"/>
      <c r="H20" s="242"/>
      <c r="I20" s="243"/>
      <c r="J20" s="252">
        <v>1</v>
      </c>
      <c r="K20" s="253"/>
      <c r="L20" s="254">
        <v>0</v>
      </c>
      <c r="M20" s="228"/>
      <c r="N20" s="227"/>
      <c r="O20" s="229"/>
      <c r="P20" s="252">
        <v>0</v>
      </c>
      <c r="Q20" s="253"/>
      <c r="R20" s="254">
        <v>2</v>
      </c>
      <c r="S20" s="252">
        <v>2</v>
      </c>
      <c r="T20" s="253"/>
      <c r="U20" s="254">
        <v>0</v>
      </c>
      <c r="V20" s="221"/>
      <c r="W20" s="220"/>
      <c r="X20" s="222"/>
      <c r="Y20" s="172">
        <v>2</v>
      </c>
      <c r="Z20" s="253"/>
      <c r="AA20" s="172">
        <v>1</v>
      </c>
      <c r="AB20" s="252">
        <v>0</v>
      </c>
      <c r="AC20" s="253"/>
      <c r="AD20" s="254">
        <v>0</v>
      </c>
      <c r="AE20" s="267">
        <v>1</v>
      </c>
      <c r="AF20" s="253"/>
      <c r="AG20" s="254">
        <v>3</v>
      </c>
      <c r="AH20" s="230"/>
      <c r="AI20" s="231"/>
      <c r="AJ20" s="233"/>
      <c r="AK20" s="252">
        <v>2</v>
      </c>
      <c r="AL20" s="253"/>
      <c r="AM20" s="290">
        <v>2</v>
      </c>
      <c r="AN20" s="419"/>
      <c r="AO20" s="422"/>
      <c r="AP20" s="422"/>
      <c r="AQ20" s="425"/>
      <c r="AR20" s="397"/>
      <c r="AT20" s="159">
        <f t="shared" si="0"/>
        <v>1</v>
      </c>
    </row>
    <row r="21" spans="1:56" ht="13.5" customHeight="1">
      <c r="A21" s="384"/>
      <c r="B21" s="393"/>
      <c r="C21" s="11"/>
      <c r="D21" s="19"/>
      <c r="E21" s="19"/>
      <c r="F21" s="9"/>
      <c r="G21" s="406"/>
      <c r="H21" s="407"/>
      <c r="I21" s="408"/>
      <c r="J21" s="401" t="s">
        <v>184</v>
      </c>
      <c r="K21" s="402"/>
      <c r="L21" s="403"/>
      <c r="M21" s="456"/>
      <c r="N21" s="457"/>
      <c r="O21" s="458"/>
      <c r="P21" s="401" t="s">
        <v>135</v>
      </c>
      <c r="Q21" s="402"/>
      <c r="R21" s="403"/>
      <c r="S21" s="401" t="s">
        <v>124</v>
      </c>
      <c r="T21" s="402"/>
      <c r="U21" s="403"/>
      <c r="V21" s="450"/>
      <c r="W21" s="451"/>
      <c r="X21" s="452"/>
      <c r="Y21" s="415" t="s">
        <v>107</v>
      </c>
      <c r="Z21" s="416"/>
      <c r="AA21" s="417"/>
      <c r="AB21" s="398" t="s">
        <v>206</v>
      </c>
      <c r="AC21" s="399"/>
      <c r="AD21" s="400"/>
      <c r="AE21" s="415" t="s">
        <v>162</v>
      </c>
      <c r="AF21" s="416"/>
      <c r="AG21" s="417"/>
      <c r="AH21" s="481"/>
      <c r="AI21" s="482"/>
      <c r="AJ21" s="483"/>
      <c r="AK21" s="415" t="s">
        <v>172</v>
      </c>
      <c r="AL21" s="416"/>
      <c r="AM21" s="417"/>
      <c r="AN21" s="420"/>
      <c r="AO21" s="423"/>
      <c r="AP21" s="423"/>
      <c r="AQ21" s="426"/>
      <c r="AR21" s="397"/>
      <c r="AT21" s="159">
        <f t="shared" si="0"/>
        <v>1</v>
      </c>
    </row>
    <row r="22" spans="1:56" ht="13.5" customHeight="1">
      <c r="A22" s="382">
        <v>7</v>
      </c>
      <c r="B22" s="446" t="s">
        <v>39</v>
      </c>
      <c r="C22" s="484"/>
      <c r="D22" s="485"/>
      <c r="E22" s="485"/>
      <c r="F22" s="486"/>
      <c r="G22" s="373"/>
      <c r="H22" s="374"/>
      <c r="I22" s="375"/>
      <c r="J22" s="379"/>
      <c r="K22" s="380"/>
      <c r="L22" s="381"/>
      <c r="M22" s="379"/>
      <c r="N22" s="380"/>
      <c r="O22" s="381"/>
      <c r="P22" s="380"/>
      <c r="Q22" s="380"/>
      <c r="R22" s="380"/>
      <c r="S22" s="468"/>
      <c r="T22" s="469"/>
      <c r="U22" s="470"/>
      <c r="V22" s="379"/>
      <c r="W22" s="380"/>
      <c r="X22" s="381"/>
      <c r="Y22" s="444"/>
      <c r="Z22" s="391"/>
      <c r="AA22" s="445"/>
      <c r="AB22" s="459"/>
      <c r="AC22" s="459"/>
      <c r="AD22" s="459"/>
      <c r="AE22" s="379"/>
      <c r="AF22" s="380"/>
      <c r="AG22" s="381"/>
      <c r="AH22" s="379" t="s">
        <v>110</v>
      </c>
      <c r="AI22" s="380"/>
      <c r="AJ22" s="381"/>
      <c r="AK22" s="438"/>
      <c r="AL22" s="439"/>
      <c r="AM22" s="440"/>
      <c r="AN22" s="418">
        <f t="shared" ref="AN22" si="46">COUNTIF(G24:AM24,"○")*3+COUNTIF(G24:AM24,"△")*1</f>
        <v>9</v>
      </c>
      <c r="AO22" s="421">
        <f t="shared" ref="AO22" si="47">SUM(J23+G23+M23+P23+S23+V23+Y23+AB23+AE23+AH23+AK23)</f>
        <v>8</v>
      </c>
      <c r="AP22" s="421">
        <f t="shared" ref="AP22" si="48">SUM(I23+L23+O23+R23+U23+X23+AD23+AG23+AJ23++AM23+AA23)</f>
        <v>6</v>
      </c>
      <c r="AQ22" s="424">
        <f t="shared" ref="AQ22" si="49">SUM(AO22-AP22)</f>
        <v>2</v>
      </c>
      <c r="AR22" s="397">
        <f>AT:AT</f>
        <v>7</v>
      </c>
      <c r="AS22" s="159">
        <f>AN22*10000+AQ22*100+AO22</f>
        <v>90208</v>
      </c>
      <c r="AT22" s="159">
        <f t="shared" si="0"/>
        <v>7</v>
      </c>
      <c r="AU22" s="159">
        <f t="shared" ref="AU22" si="50">IF($AS22&gt;$AS25,0,1)</f>
        <v>0</v>
      </c>
      <c r="AV22" s="159">
        <f t="shared" ref="AV22" si="51">IF($AS22&gt;$AS28,0,1)</f>
        <v>1</v>
      </c>
      <c r="AW22" s="159">
        <f t="shared" ref="AW22" si="52">IF($AS22&gt;$AS31,0,1)</f>
        <v>0</v>
      </c>
      <c r="AX22" s="159">
        <f t="shared" ref="AX22" si="53">IF($AS22&gt;$AS34,0,1)</f>
        <v>0</v>
      </c>
      <c r="AY22" s="159">
        <f>IF($AS22&gt;$AS4,0,1)</f>
        <v>1</v>
      </c>
      <c r="AZ22" s="159">
        <f>IF($AS22&gt;$AS7,0,1)</f>
        <v>1</v>
      </c>
      <c r="BA22" s="159">
        <f>IF($AS22&gt;$AS10,0,1)</f>
        <v>1</v>
      </c>
      <c r="BB22" s="159">
        <f>IF($AS22&gt;$AS13,0,1)</f>
        <v>1</v>
      </c>
      <c r="BC22" s="159">
        <f>IF($AS22&gt;$AS16,0,1)</f>
        <v>0</v>
      </c>
      <c r="BD22" s="159">
        <f>IF($AS22&gt;$AS19,0,1)</f>
        <v>1</v>
      </c>
    </row>
    <row r="23" spans="1:56" ht="13.5" customHeight="1">
      <c r="A23" s="383"/>
      <c r="B23" s="392"/>
      <c r="C23" s="10"/>
      <c r="D23" s="17"/>
      <c r="E23" s="17"/>
      <c r="F23" s="7"/>
      <c r="G23" s="228"/>
      <c r="H23" s="227"/>
      <c r="I23" s="229"/>
      <c r="J23" s="252">
        <v>2</v>
      </c>
      <c r="K23" s="253"/>
      <c r="L23" s="254">
        <v>3</v>
      </c>
      <c r="M23" s="252">
        <v>1</v>
      </c>
      <c r="N23" s="253"/>
      <c r="O23" s="254">
        <v>0</v>
      </c>
      <c r="P23" s="252">
        <v>0</v>
      </c>
      <c r="Q23" s="253"/>
      <c r="R23" s="254">
        <v>1</v>
      </c>
      <c r="S23" s="224"/>
      <c r="T23" s="225"/>
      <c r="U23" s="226"/>
      <c r="V23" s="252">
        <v>1</v>
      </c>
      <c r="W23" s="253"/>
      <c r="X23" s="254">
        <v>2</v>
      </c>
      <c r="Y23" s="221"/>
      <c r="Z23" s="220"/>
      <c r="AA23" s="222"/>
      <c r="AB23" s="252">
        <v>2</v>
      </c>
      <c r="AC23" s="253"/>
      <c r="AD23" s="254">
        <v>0</v>
      </c>
      <c r="AE23" s="252">
        <v>0</v>
      </c>
      <c r="AF23" s="253"/>
      <c r="AG23" s="254">
        <v>0</v>
      </c>
      <c r="AH23" s="252">
        <v>2</v>
      </c>
      <c r="AI23" s="253"/>
      <c r="AJ23" s="254">
        <v>0</v>
      </c>
      <c r="AK23" s="240"/>
      <c r="AL23" s="238"/>
      <c r="AM23" s="239"/>
      <c r="AN23" s="419"/>
      <c r="AO23" s="422"/>
      <c r="AP23" s="422"/>
      <c r="AQ23" s="425"/>
      <c r="AR23" s="397"/>
      <c r="AT23" s="159">
        <f t="shared" si="0"/>
        <v>1</v>
      </c>
    </row>
    <row r="24" spans="1:56" ht="13.5" customHeight="1">
      <c r="A24" s="384"/>
      <c r="B24" s="393"/>
      <c r="C24" s="11"/>
      <c r="D24" s="19"/>
      <c r="E24" s="19"/>
      <c r="F24" s="9"/>
      <c r="G24" s="456"/>
      <c r="H24" s="457"/>
      <c r="I24" s="458"/>
      <c r="J24" s="401" t="s">
        <v>183</v>
      </c>
      <c r="K24" s="402"/>
      <c r="L24" s="403"/>
      <c r="M24" s="401" t="s">
        <v>173</v>
      </c>
      <c r="N24" s="402"/>
      <c r="O24" s="403"/>
      <c r="P24" s="401" t="s">
        <v>183</v>
      </c>
      <c r="Q24" s="402"/>
      <c r="R24" s="403"/>
      <c r="S24" s="472"/>
      <c r="T24" s="473"/>
      <c r="U24" s="474"/>
      <c r="V24" s="401" t="s">
        <v>109</v>
      </c>
      <c r="W24" s="402"/>
      <c r="X24" s="403"/>
      <c r="Y24" s="450"/>
      <c r="Z24" s="451"/>
      <c r="AA24" s="452"/>
      <c r="AB24" s="398" t="s">
        <v>136</v>
      </c>
      <c r="AC24" s="399"/>
      <c r="AD24" s="400"/>
      <c r="AE24" s="415"/>
      <c r="AF24" s="416"/>
      <c r="AG24" s="417"/>
      <c r="AH24" s="401" t="s">
        <v>161</v>
      </c>
      <c r="AI24" s="402"/>
      <c r="AJ24" s="403"/>
      <c r="AK24" s="432"/>
      <c r="AL24" s="433"/>
      <c r="AM24" s="434"/>
      <c r="AN24" s="420"/>
      <c r="AO24" s="423"/>
      <c r="AP24" s="423"/>
      <c r="AQ24" s="426"/>
      <c r="AR24" s="397"/>
      <c r="AT24" s="159">
        <f t="shared" si="0"/>
        <v>1</v>
      </c>
    </row>
    <row r="25" spans="1:56" ht="13.5" customHeight="1">
      <c r="A25" s="382">
        <v>8</v>
      </c>
      <c r="B25" s="446" t="s">
        <v>87</v>
      </c>
      <c r="C25" s="394"/>
      <c r="D25" s="395"/>
      <c r="E25" s="395"/>
      <c r="F25" s="396"/>
      <c r="G25" s="376"/>
      <c r="H25" s="377"/>
      <c r="I25" s="378"/>
      <c r="J25" s="379"/>
      <c r="K25" s="380"/>
      <c r="L25" s="381"/>
      <c r="M25" s="380"/>
      <c r="N25" s="380"/>
      <c r="O25" s="380"/>
      <c r="P25" s="379"/>
      <c r="Q25" s="380"/>
      <c r="R25" s="381"/>
      <c r="S25" s="380"/>
      <c r="T25" s="380"/>
      <c r="U25" s="380"/>
      <c r="V25" s="379"/>
      <c r="W25" s="380"/>
      <c r="X25" s="381"/>
      <c r="Y25" s="459"/>
      <c r="Z25" s="459"/>
      <c r="AA25" s="459"/>
      <c r="AB25" s="444"/>
      <c r="AC25" s="391"/>
      <c r="AD25" s="445"/>
      <c r="AE25" s="379"/>
      <c r="AF25" s="380"/>
      <c r="AG25" s="381"/>
      <c r="AH25" s="487"/>
      <c r="AI25" s="488"/>
      <c r="AJ25" s="489"/>
      <c r="AK25" s="380"/>
      <c r="AL25" s="380"/>
      <c r="AM25" s="380"/>
      <c r="AN25" s="418">
        <f t="shared" ref="AN25" si="54">COUNTIF(G27:AM27,"○")*3+COUNTIF(G27:AM27,"△")*1</f>
        <v>5</v>
      </c>
      <c r="AO25" s="421">
        <f t="shared" ref="AO25" si="55">SUM(J26+G26+M26+P26+S26+V26+Y26+AB26+AE26+AH26+AK26)</f>
        <v>2</v>
      </c>
      <c r="AP25" s="421">
        <f t="shared" ref="AP25" si="56">SUM(I26+L26+O26+R26+U26+X26+AD26+AG26+AJ26++AM26+AA26)</f>
        <v>10</v>
      </c>
      <c r="AQ25" s="424">
        <f t="shared" ref="AQ25" si="57">SUM(AO25-AP25)</f>
        <v>-8</v>
      </c>
      <c r="AR25" s="397">
        <f>AT:AT</f>
        <v>9</v>
      </c>
      <c r="AS25" s="159">
        <f>AN25*10000+AQ25*100+AO25</f>
        <v>49202</v>
      </c>
      <c r="AT25" s="159">
        <f t="shared" si="0"/>
        <v>9</v>
      </c>
      <c r="AU25" s="159">
        <f t="shared" ref="AU25" si="58">IF($AS25&gt;$AS28,0,1)</f>
        <v>1</v>
      </c>
      <c r="AV25" s="159">
        <f t="shared" ref="AV25" si="59">IF($AS25&gt;$AS31,0,1)</f>
        <v>0</v>
      </c>
      <c r="AW25" s="159">
        <f>IF($AS25&gt;$AS34,0,1)</f>
        <v>0</v>
      </c>
      <c r="AX25" s="159">
        <f>IF($AS25&gt;$AS4,0,1)</f>
        <v>1</v>
      </c>
      <c r="AY25" s="159">
        <f t="shared" ref="AY25" si="60">IF($AS25&gt;$AS7,0,1)</f>
        <v>1</v>
      </c>
      <c r="AZ25" s="159">
        <f t="shared" ref="AZ25" si="61">IF($AS25&gt;$AS10,0,1)</f>
        <v>1</v>
      </c>
      <c r="BA25" s="159">
        <f t="shared" ref="BA25" si="62">IF($AS25&gt;$AS13,0,1)</f>
        <v>1</v>
      </c>
      <c r="BB25" s="159">
        <f t="shared" ref="BB25" si="63">IF($AS25&gt;$AS16,0,1)</f>
        <v>1</v>
      </c>
      <c r="BC25" s="159">
        <f t="shared" ref="BC25" si="64">IF($AS25&gt;$AS19,0,1)</f>
        <v>1</v>
      </c>
      <c r="BD25" s="159">
        <f t="shared" ref="BD25" si="65">IF($AS25&gt;$AS22,0,1)</f>
        <v>1</v>
      </c>
    </row>
    <row r="26" spans="1:56" ht="13.5" customHeight="1">
      <c r="A26" s="383"/>
      <c r="B26" s="392"/>
      <c r="C26" s="10"/>
      <c r="D26" s="17"/>
      <c r="E26" s="17"/>
      <c r="F26" s="7"/>
      <c r="G26" s="230"/>
      <c r="H26" s="231"/>
      <c r="I26" s="232"/>
      <c r="J26" s="252">
        <v>0</v>
      </c>
      <c r="K26" s="253"/>
      <c r="L26" s="254">
        <v>1</v>
      </c>
      <c r="M26" s="252">
        <v>2</v>
      </c>
      <c r="N26" s="253"/>
      <c r="O26" s="254">
        <v>0</v>
      </c>
      <c r="P26" s="252">
        <v>0</v>
      </c>
      <c r="Q26" s="253"/>
      <c r="R26" s="254">
        <v>1</v>
      </c>
      <c r="S26" s="252">
        <v>0</v>
      </c>
      <c r="T26" s="253"/>
      <c r="U26" s="172">
        <v>0</v>
      </c>
      <c r="V26" s="252">
        <v>0</v>
      </c>
      <c r="W26" s="253"/>
      <c r="X26" s="254">
        <v>0</v>
      </c>
      <c r="Y26" s="252">
        <v>0</v>
      </c>
      <c r="Z26" s="253"/>
      <c r="AA26" s="254">
        <v>2</v>
      </c>
      <c r="AB26" s="221"/>
      <c r="AC26" s="220"/>
      <c r="AD26" s="222"/>
      <c r="AE26" s="252">
        <v>0</v>
      </c>
      <c r="AF26" s="253"/>
      <c r="AG26" s="254">
        <v>3</v>
      </c>
      <c r="AH26" s="241"/>
      <c r="AI26" s="242"/>
      <c r="AJ26" s="243"/>
      <c r="AK26" s="252">
        <v>0</v>
      </c>
      <c r="AL26" s="253"/>
      <c r="AM26" s="254">
        <v>3</v>
      </c>
      <c r="AN26" s="419"/>
      <c r="AO26" s="422"/>
      <c r="AP26" s="422"/>
      <c r="AQ26" s="425"/>
      <c r="AR26" s="397"/>
      <c r="AT26" s="159">
        <f t="shared" si="0"/>
        <v>1</v>
      </c>
    </row>
    <row r="27" spans="1:56" ht="13.5" customHeight="1">
      <c r="A27" s="384"/>
      <c r="B27" s="393"/>
      <c r="C27" s="11"/>
      <c r="D27" s="20"/>
      <c r="E27" s="20"/>
      <c r="F27" s="9"/>
      <c r="G27" s="435"/>
      <c r="H27" s="436"/>
      <c r="I27" s="437"/>
      <c r="J27" s="401" t="s">
        <v>162</v>
      </c>
      <c r="K27" s="402"/>
      <c r="L27" s="403"/>
      <c r="M27" s="401" t="s">
        <v>154</v>
      </c>
      <c r="N27" s="402"/>
      <c r="O27" s="403"/>
      <c r="P27" s="401" t="s">
        <v>123</v>
      </c>
      <c r="Q27" s="427"/>
      <c r="R27" s="428"/>
      <c r="S27" s="415" t="s">
        <v>110</v>
      </c>
      <c r="T27" s="416"/>
      <c r="U27" s="417"/>
      <c r="V27" s="398" t="s">
        <v>206</v>
      </c>
      <c r="W27" s="399"/>
      <c r="X27" s="400"/>
      <c r="Y27" s="398" t="s">
        <v>135</v>
      </c>
      <c r="Z27" s="399"/>
      <c r="AA27" s="400"/>
      <c r="AB27" s="429"/>
      <c r="AC27" s="466"/>
      <c r="AD27" s="467"/>
      <c r="AE27" s="401" t="s">
        <v>174</v>
      </c>
      <c r="AF27" s="402"/>
      <c r="AG27" s="403"/>
      <c r="AH27" s="490"/>
      <c r="AI27" s="491"/>
      <c r="AJ27" s="492"/>
      <c r="AK27" s="401" t="s">
        <v>183</v>
      </c>
      <c r="AL27" s="402"/>
      <c r="AM27" s="403"/>
      <c r="AN27" s="420"/>
      <c r="AO27" s="423"/>
      <c r="AP27" s="423"/>
      <c r="AQ27" s="426"/>
      <c r="AR27" s="397"/>
      <c r="AT27" s="159">
        <f t="shared" si="0"/>
        <v>1</v>
      </c>
    </row>
    <row r="28" spans="1:56" ht="13.5" customHeight="1">
      <c r="A28" s="382">
        <v>9</v>
      </c>
      <c r="B28" s="446" t="s">
        <v>88</v>
      </c>
      <c r="C28" s="12"/>
      <c r="D28" s="121"/>
      <c r="E28" s="121"/>
      <c r="F28" s="13"/>
      <c r="G28" s="379"/>
      <c r="H28" s="380"/>
      <c r="I28" s="381"/>
      <c r="J28" s="376"/>
      <c r="K28" s="377"/>
      <c r="L28" s="378"/>
      <c r="M28" s="379"/>
      <c r="N28" s="380"/>
      <c r="O28" s="381"/>
      <c r="P28" s="379"/>
      <c r="Q28" s="380"/>
      <c r="R28" s="381"/>
      <c r="S28" s="379"/>
      <c r="T28" s="380"/>
      <c r="U28" s="381"/>
      <c r="V28" s="379"/>
      <c r="W28" s="380"/>
      <c r="X28" s="381"/>
      <c r="Y28" s="379"/>
      <c r="Z28" s="380"/>
      <c r="AA28" s="381"/>
      <c r="AB28" s="379"/>
      <c r="AC28" s="380"/>
      <c r="AD28" s="381"/>
      <c r="AE28" s="444"/>
      <c r="AF28" s="391"/>
      <c r="AG28" s="445"/>
      <c r="AH28" s="441"/>
      <c r="AI28" s="442"/>
      <c r="AJ28" s="443"/>
      <c r="AK28" s="380"/>
      <c r="AL28" s="380"/>
      <c r="AM28" s="381"/>
      <c r="AN28" s="418">
        <f t="shared" ref="AN28" si="66">COUNTIF(G30:AM30,"○")*3+COUNTIF(G30:AM30,"△")*1</f>
        <v>14</v>
      </c>
      <c r="AO28" s="421">
        <f t="shared" ref="AO28" si="67">SUM(J29+G29+M29+P29+S29+V29+Y29+AB29+AE29+AH29+AK29)</f>
        <v>12</v>
      </c>
      <c r="AP28" s="421">
        <f t="shared" ref="AP28" si="68">SUM(I29+L29+O29+R29+U29+X29+AD29+AG29+AJ29++AM29+AA29)</f>
        <v>7</v>
      </c>
      <c r="AQ28" s="424">
        <f t="shared" ref="AQ28" si="69">SUM(AO28-AP28)</f>
        <v>5</v>
      </c>
      <c r="AR28" s="397">
        <f>AT:AT</f>
        <v>3</v>
      </c>
      <c r="AS28" s="159">
        <f t="shared" ref="AS28:AS31" si="70">AN28*10000+AQ28*100+AO28</f>
        <v>140512</v>
      </c>
      <c r="AT28" s="159">
        <f t="shared" si="0"/>
        <v>3</v>
      </c>
      <c r="AU28" s="159">
        <f t="shared" ref="AU28" si="71">IF($AS28&gt;$AS31,0,1)</f>
        <v>0</v>
      </c>
      <c r="AV28" s="159">
        <f t="shared" ref="AV28" si="72">IF($AS28&gt;$AS34,0,1)</f>
        <v>0</v>
      </c>
      <c r="AW28" s="159">
        <f>IF($AS28&gt;$AS4,0,1)</f>
        <v>1</v>
      </c>
      <c r="AX28" s="159">
        <f t="shared" ref="AX28" si="73">IF($AS28&gt;$AS7,0,1)</f>
        <v>1</v>
      </c>
      <c r="AY28" s="159">
        <f t="shared" ref="AY28" si="74">IF($AS28&gt;$AS10,0,1)</f>
        <v>0</v>
      </c>
      <c r="AZ28" s="159">
        <f t="shared" ref="AZ28" si="75">IF($AS28&gt;$AS13,0,1)</f>
        <v>0</v>
      </c>
      <c r="BA28" s="159">
        <f t="shared" ref="BA28" si="76">IF($AS28&gt;$AS16,0,1)</f>
        <v>0</v>
      </c>
      <c r="BB28" s="159">
        <f t="shared" ref="BB28" si="77">IF($AS28&gt;$AS19,0,1)</f>
        <v>0</v>
      </c>
      <c r="BC28" s="159">
        <f t="shared" ref="BC28" si="78">IF($AS28&gt;$AS22,0,1)</f>
        <v>0</v>
      </c>
      <c r="BD28" s="159">
        <f t="shared" ref="BD28" si="79">IF($AS28&gt;$AS25,0,1)</f>
        <v>0</v>
      </c>
    </row>
    <row r="29" spans="1:56" ht="13.5" customHeight="1">
      <c r="A29" s="383"/>
      <c r="B29" s="392"/>
      <c r="C29" s="12"/>
      <c r="D29" s="121"/>
      <c r="E29" s="121"/>
      <c r="F29" s="13"/>
      <c r="G29" s="252">
        <v>0</v>
      </c>
      <c r="H29" s="253"/>
      <c r="I29" s="254">
        <v>1</v>
      </c>
      <c r="J29" s="230"/>
      <c r="K29" s="231"/>
      <c r="L29" s="232"/>
      <c r="M29" s="252">
        <v>0</v>
      </c>
      <c r="N29" s="253"/>
      <c r="O29" s="254">
        <v>3</v>
      </c>
      <c r="P29" s="252">
        <v>1</v>
      </c>
      <c r="Q29" s="253"/>
      <c r="R29" s="254">
        <v>1</v>
      </c>
      <c r="S29" s="252">
        <v>2</v>
      </c>
      <c r="T29" s="253"/>
      <c r="U29" s="254">
        <v>0</v>
      </c>
      <c r="V29" s="252">
        <v>3</v>
      </c>
      <c r="W29" s="253"/>
      <c r="X29" s="254">
        <v>1</v>
      </c>
      <c r="Y29" s="252">
        <v>0</v>
      </c>
      <c r="Z29" s="253"/>
      <c r="AA29" s="254">
        <v>0</v>
      </c>
      <c r="AB29" s="290">
        <v>3</v>
      </c>
      <c r="AC29" s="253"/>
      <c r="AD29" s="290">
        <v>0</v>
      </c>
      <c r="AE29" s="221"/>
      <c r="AF29" s="220"/>
      <c r="AG29" s="222"/>
      <c r="AH29" s="244"/>
      <c r="AI29" s="245"/>
      <c r="AJ29" s="246"/>
      <c r="AK29" s="294">
        <v>3</v>
      </c>
      <c r="AL29" s="253"/>
      <c r="AM29" s="294">
        <v>1</v>
      </c>
      <c r="AN29" s="419"/>
      <c r="AO29" s="422"/>
      <c r="AP29" s="422"/>
      <c r="AQ29" s="425"/>
      <c r="AR29" s="397"/>
      <c r="AT29" s="159">
        <f t="shared" si="0"/>
        <v>1</v>
      </c>
    </row>
    <row r="30" spans="1:56" ht="13.5" customHeight="1">
      <c r="A30" s="384"/>
      <c r="B30" s="393"/>
      <c r="C30" s="11"/>
      <c r="D30" s="20"/>
      <c r="E30" s="20"/>
      <c r="F30" s="9"/>
      <c r="G30" s="401" t="s">
        <v>153</v>
      </c>
      <c r="H30" s="402"/>
      <c r="I30" s="403"/>
      <c r="J30" s="435"/>
      <c r="K30" s="496"/>
      <c r="L30" s="497"/>
      <c r="M30" s="398" t="s">
        <v>123</v>
      </c>
      <c r="N30" s="399"/>
      <c r="O30" s="400"/>
      <c r="P30" s="401" t="s">
        <v>125</v>
      </c>
      <c r="Q30" s="427"/>
      <c r="R30" s="428"/>
      <c r="S30" s="401" t="s">
        <v>136</v>
      </c>
      <c r="T30" s="402"/>
      <c r="U30" s="403"/>
      <c r="V30" s="401" t="s">
        <v>161</v>
      </c>
      <c r="W30" s="402"/>
      <c r="X30" s="403"/>
      <c r="Y30" s="401" t="s">
        <v>206</v>
      </c>
      <c r="Z30" s="402"/>
      <c r="AA30" s="403"/>
      <c r="AB30" s="401" t="s">
        <v>173</v>
      </c>
      <c r="AC30" s="402"/>
      <c r="AD30" s="403"/>
      <c r="AE30" s="429"/>
      <c r="AF30" s="466"/>
      <c r="AG30" s="467"/>
      <c r="AH30" s="493"/>
      <c r="AI30" s="494"/>
      <c r="AJ30" s="495"/>
      <c r="AK30" s="415" t="s">
        <v>184</v>
      </c>
      <c r="AL30" s="416"/>
      <c r="AM30" s="417"/>
      <c r="AN30" s="420"/>
      <c r="AO30" s="423"/>
      <c r="AP30" s="423"/>
      <c r="AQ30" s="426"/>
      <c r="AR30" s="397"/>
      <c r="AT30" s="159">
        <f t="shared" si="0"/>
        <v>1</v>
      </c>
    </row>
    <row r="31" spans="1:56" ht="13.5" customHeight="1">
      <c r="A31" s="382">
        <v>10</v>
      </c>
      <c r="B31" s="385" t="s">
        <v>48</v>
      </c>
      <c r="C31" s="12"/>
      <c r="D31" s="121"/>
      <c r="E31" s="121"/>
      <c r="F31" s="13"/>
      <c r="G31" s="379"/>
      <c r="H31" s="380"/>
      <c r="I31" s="381"/>
      <c r="J31" s="379"/>
      <c r="K31" s="380"/>
      <c r="L31" s="381"/>
      <c r="M31" s="379"/>
      <c r="N31" s="380"/>
      <c r="O31" s="381"/>
      <c r="P31" s="379"/>
      <c r="Q31" s="380"/>
      <c r="R31" s="381"/>
      <c r="S31" s="475"/>
      <c r="T31" s="476"/>
      <c r="U31" s="477"/>
      <c r="V31" s="376"/>
      <c r="W31" s="377"/>
      <c r="X31" s="378"/>
      <c r="Y31" s="379"/>
      <c r="Z31" s="380"/>
      <c r="AA31" s="381"/>
      <c r="AB31" s="487"/>
      <c r="AC31" s="488"/>
      <c r="AD31" s="489"/>
      <c r="AE31" s="441"/>
      <c r="AF31" s="442"/>
      <c r="AG31" s="443"/>
      <c r="AH31" s="444"/>
      <c r="AI31" s="391"/>
      <c r="AJ31" s="445"/>
      <c r="AK31" s="380"/>
      <c r="AL31" s="380"/>
      <c r="AM31" s="381"/>
      <c r="AN31" s="418">
        <f t="shared" ref="AN31" si="80">COUNTIF(G33:AM33,"○")*3+COUNTIF(G33:AM33,"△")*1</f>
        <v>4</v>
      </c>
      <c r="AO31" s="421">
        <f t="shared" ref="AO31" si="81">SUM(J32+G32+M32+P32+S32+V32+Y32+AB32+AE32+AH32+AK32)</f>
        <v>4</v>
      </c>
      <c r="AP31" s="421">
        <f t="shared" ref="AP31" si="82">SUM(I32+L32+O32+R32+U32+X32+AD32+AG32+AJ32++AM32+AA32)</f>
        <v>14</v>
      </c>
      <c r="AQ31" s="424">
        <f t="shared" ref="AQ31" si="83">SUM(AO31-AP31)</f>
        <v>-10</v>
      </c>
      <c r="AR31" s="397">
        <f>AT:AT</f>
        <v>10</v>
      </c>
      <c r="AS31" s="159">
        <f t="shared" si="70"/>
        <v>39004</v>
      </c>
      <c r="AT31" s="159">
        <f t="shared" si="0"/>
        <v>10</v>
      </c>
      <c r="AU31" s="159">
        <f t="shared" ref="AU31" si="84">IF($AS31&gt;$AS34,0,1)</f>
        <v>0</v>
      </c>
      <c r="AV31" s="159">
        <f>IF($AS31&gt;$AS4,0,1)</f>
        <v>1</v>
      </c>
      <c r="AW31" s="159">
        <f t="shared" ref="AW31" si="85">IF($AS31&gt;$AS7,0,1)</f>
        <v>1</v>
      </c>
      <c r="AX31" s="159">
        <f t="shared" ref="AX31" si="86">IF($AS31&gt;$AS10,0,1)</f>
        <v>1</v>
      </c>
      <c r="AY31" s="159">
        <f t="shared" ref="AY31" si="87">IF($AS31&gt;$AS13,0,1)</f>
        <v>1</v>
      </c>
      <c r="AZ31" s="159">
        <f t="shared" ref="AZ31" si="88">IF($AS31&gt;$AS16,0,1)</f>
        <v>1</v>
      </c>
      <c r="BA31" s="159">
        <f t="shared" ref="BA31" si="89">IF($AS31&gt;$AS19,0,1)</f>
        <v>1</v>
      </c>
      <c r="BB31" s="159">
        <f t="shared" ref="BB31" si="90">IF($AS31&gt;$AS22,0,1)</f>
        <v>1</v>
      </c>
      <c r="BC31" s="159">
        <f t="shared" ref="BC31" si="91">IF($AS31&gt;$AS25,0,1)</f>
        <v>1</v>
      </c>
      <c r="BD31" s="159">
        <f t="shared" ref="BD31" si="92">IF($AS31&gt;$AS28,0,1)</f>
        <v>1</v>
      </c>
    </row>
    <row r="32" spans="1:56" ht="13.5" customHeight="1">
      <c r="A32" s="383"/>
      <c r="B32" s="386"/>
      <c r="C32" s="12"/>
      <c r="D32" s="121"/>
      <c r="E32" s="121"/>
      <c r="F32" s="13"/>
      <c r="G32" s="252">
        <v>0</v>
      </c>
      <c r="H32" s="253"/>
      <c r="I32" s="254">
        <v>5</v>
      </c>
      <c r="J32" s="290">
        <v>0</v>
      </c>
      <c r="K32" s="253"/>
      <c r="L32" s="290">
        <v>2</v>
      </c>
      <c r="M32" s="252">
        <v>1</v>
      </c>
      <c r="N32" s="253"/>
      <c r="O32" s="254">
        <v>3</v>
      </c>
      <c r="P32" s="294">
        <v>0</v>
      </c>
      <c r="Q32" s="253"/>
      <c r="R32" s="294">
        <v>0</v>
      </c>
      <c r="S32" s="234"/>
      <c r="T32" s="235"/>
      <c r="U32" s="236"/>
      <c r="V32" s="230"/>
      <c r="W32" s="231"/>
      <c r="X32" s="232"/>
      <c r="Y32" s="252">
        <v>0</v>
      </c>
      <c r="Z32" s="253"/>
      <c r="AA32" s="267">
        <v>2</v>
      </c>
      <c r="AB32" s="241"/>
      <c r="AC32" s="242"/>
      <c r="AD32" s="243"/>
      <c r="AE32" s="244"/>
      <c r="AF32" s="245"/>
      <c r="AG32" s="246"/>
      <c r="AH32" s="221"/>
      <c r="AI32" s="220"/>
      <c r="AJ32" s="222"/>
      <c r="AK32" s="266">
        <v>3</v>
      </c>
      <c r="AL32" s="253"/>
      <c r="AM32" s="266">
        <v>2</v>
      </c>
      <c r="AN32" s="419"/>
      <c r="AO32" s="422"/>
      <c r="AP32" s="422"/>
      <c r="AQ32" s="425"/>
      <c r="AR32" s="397"/>
      <c r="AT32" s="159">
        <f t="shared" si="0"/>
        <v>1</v>
      </c>
    </row>
    <row r="33" spans="1:56" ht="13.5" customHeight="1">
      <c r="A33" s="384"/>
      <c r="B33" s="387"/>
      <c r="C33" s="12"/>
      <c r="D33" s="121"/>
      <c r="E33" s="121"/>
      <c r="F33" s="13"/>
      <c r="G33" s="401" t="s">
        <v>123</v>
      </c>
      <c r="H33" s="402"/>
      <c r="I33" s="403"/>
      <c r="J33" s="415" t="s">
        <v>174</v>
      </c>
      <c r="K33" s="416"/>
      <c r="L33" s="417"/>
      <c r="M33" s="398" t="s">
        <v>109</v>
      </c>
      <c r="N33" s="399"/>
      <c r="O33" s="400"/>
      <c r="P33" s="415" t="s">
        <v>185</v>
      </c>
      <c r="Q33" s="416"/>
      <c r="R33" s="417"/>
      <c r="S33" s="478"/>
      <c r="T33" s="498"/>
      <c r="U33" s="499"/>
      <c r="V33" s="435"/>
      <c r="W33" s="436"/>
      <c r="X33" s="437"/>
      <c r="Y33" s="415" t="s">
        <v>162</v>
      </c>
      <c r="Z33" s="416"/>
      <c r="AA33" s="417"/>
      <c r="AB33" s="500"/>
      <c r="AC33" s="501"/>
      <c r="AD33" s="502"/>
      <c r="AE33" s="493"/>
      <c r="AF33" s="494"/>
      <c r="AG33" s="495"/>
      <c r="AH33" s="450"/>
      <c r="AI33" s="451"/>
      <c r="AJ33" s="452"/>
      <c r="AK33" s="415" t="s">
        <v>107</v>
      </c>
      <c r="AL33" s="416"/>
      <c r="AM33" s="417"/>
      <c r="AN33" s="420"/>
      <c r="AO33" s="423"/>
      <c r="AP33" s="423"/>
      <c r="AQ33" s="426"/>
      <c r="AR33" s="397"/>
      <c r="AT33" s="159">
        <f t="shared" si="0"/>
        <v>1</v>
      </c>
    </row>
    <row r="34" spans="1:56" ht="13.5" customHeight="1">
      <c r="A34" s="382">
        <v>11</v>
      </c>
      <c r="B34" s="385" t="s">
        <v>58</v>
      </c>
      <c r="C34" s="471"/>
      <c r="D34" s="395"/>
      <c r="E34" s="395"/>
      <c r="F34" s="396"/>
      <c r="G34" s="380"/>
      <c r="H34" s="380"/>
      <c r="I34" s="380"/>
      <c r="J34" s="379"/>
      <c r="K34" s="380"/>
      <c r="L34" s="381"/>
      <c r="M34" s="379"/>
      <c r="N34" s="380"/>
      <c r="O34" s="381"/>
      <c r="P34" s="380"/>
      <c r="Q34" s="380"/>
      <c r="R34" s="380"/>
      <c r="S34" s="376"/>
      <c r="T34" s="377"/>
      <c r="U34" s="378"/>
      <c r="V34" s="379"/>
      <c r="W34" s="380"/>
      <c r="X34" s="381"/>
      <c r="Y34" s="439"/>
      <c r="Z34" s="439"/>
      <c r="AA34" s="440"/>
      <c r="AB34" s="379"/>
      <c r="AC34" s="380"/>
      <c r="AD34" s="381"/>
      <c r="AE34" s="379"/>
      <c r="AF34" s="380"/>
      <c r="AG34" s="381"/>
      <c r="AH34" s="379"/>
      <c r="AI34" s="380"/>
      <c r="AJ34" s="381"/>
      <c r="AK34" s="444"/>
      <c r="AL34" s="391"/>
      <c r="AM34" s="445"/>
      <c r="AN34" s="418">
        <f>COUNTIF(G36:AM36,"○")*3+COUNTIF(G36:AM36,"△")*1</f>
        <v>4</v>
      </c>
      <c r="AO34" s="421">
        <f t="shared" ref="AO34" si="93">SUM(J35+G35+M35+P35+S35+V35+Y35+AB35+AE35+AH35+AK35)</f>
        <v>8</v>
      </c>
      <c r="AP34" s="421">
        <f t="shared" ref="AP34" si="94">SUM(I35+L35+O35+R35+U35+X35+AD35+AG35+AJ35++AM35+AA35)</f>
        <v>22</v>
      </c>
      <c r="AQ34" s="424">
        <f t="shared" ref="AQ34" si="95">SUM(AO34-AP34)</f>
        <v>-14</v>
      </c>
      <c r="AR34" s="397">
        <f>AT:AT</f>
        <v>11</v>
      </c>
      <c r="AS34" s="159">
        <f>AN34*10000+AQ34*100+AO34</f>
        <v>38608</v>
      </c>
      <c r="AT34" s="159">
        <f t="shared" si="0"/>
        <v>11</v>
      </c>
      <c r="AU34" s="159">
        <f>IF($AS34&gt;$AS4,0,1)</f>
        <v>1</v>
      </c>
      <c r="AV34" s="159">
        <f>IF($AS34&gt;$AS7,0,1)</f>
        <v>1</v>
      </c>
      <c r="AW34" s="159">
        <f t="shared" ref="AW34" si="96">IF($AS34&gt;$AS10,0,1)</f>
        <v>1</v>
      </c>
      <c r="AX34" s="159">
        <f t="shared" ref="AX34" si="97">IF($AS34&gt;$AS13,0,1)</f>
        <v>1</v>
      </c>
      <c r="AY34" s="159">
        <f t="shared" ref="AY34" si="98">IF($AS34&gt;$AS16,0,1)</f>
        <v>1</v>
      </c>
      <c r="AZ34" s="159">
        <f t="shared" ref="AZ34" si="99">IF($AS34&gt;$AS19,0,1)</f>
        <v>1</v>
      </c>
      <c r="BA34" s="159">
        <f t="shared" ref="BA34" si="100">IF($AS34&gt;$AS22,0,1)</f>
        <v>1</v>
      </c>
      <c r="BB34" s="159">
        <f t="shared" ref="BB34" si="101">IF($AS34&gt;$AS25,0,1)</f>
        <v>1</v>
      </c>
      <c r="BC34" s="159">
        <f t="shared" ref="BC34" si="102">IF($AS34&gt;$AS28,0,1)</f>
        <v>1</v>
      </c>
      <c r="BD34" s="159">
        <f t="shared" ref="BD34" si="103">IF($AS34&gt;$AS31,0,1)</f>
        <v>1</v>
      </c>
    </row>
    <row r="35" spans="1:56" ht="13.5" customHeight="1">
      <c r="A35" s="383"/>
      <c r="B35" s="392"/>
      <c r="C35" s="10"/>
      <c r="D35" s="17"/>
      <c r="E35" s="17"/>
      <c r="F35" s="7"/>
      <c r="G35" s="252">
        <v>0</v>
      </c>
      <c r="H35" s="253"/>
      <c r="I35" s="254">
        <v>3</v>
      </c>
      <c r="J35" s="256">
        <v>0</v>
      </c>
      <c r="K35" s="253"/>
      <c r="L35" s="256">
        <v>2</v>
      </c>
      <c r="M35" s="252">
        <v>0</v>
      </c>
      <c r="N35" s="261"/>
      <c r="O35" s="254">
        <v>6</v>
      </c>
      <c r="P35" s="252">
        <v>0</v>
      </c>
      <c r="Q35" s="253"/>
      <c r="R35" s="254">
        <v>3</v>
      </c>
      <c r="S35" s="230"/>
      <c r="T35" s="231"/>
      <c r="U35" s="232"/>
      <c r="V35" s="252">
        <v>2</v>
      </c>
      <c r="W35" s="253"/>
      <c r="X35" s="254">
        <v>2</v>
      </c>
      <c r="Y35" s="237"/>
      <c r="Z35" s="238"/>
      <c r="AA35" s="239"/>
      <c r="AB35" s="294">
        <v>3</v>
      </c>
      <c r="AC35" s="253"/>
      <c r="AD35" s="294">
        <v>0</v>
      </c>
      <c r="AE35" s="252">
        <v>1</v>
      </c>
      <c r="AF35" s="253"/>
      <c r="AG35" s="254">
        <v>3</v>
      </c>
      <c r="AH35" s="252">
        <v>2</v>
      </c>
      <c r="AI35" s="253"/>
      <c r="AJ35" s="254">
        <v>3</v>
      </c>
      <c r="AK35" s="221"/>
      <c r="AL35" s="220"/>
      <c r="AM35" s="222"/>
      <c r="AN35" s="419"/>
      <c r="AO35" s="422"/>
      <c r="AP35" s="422"/>
      <c r="AQ35" s="425"/>
      <c r="AR35" s="397"/>
      <c r="AT35" s="159">
        <f t="shared" si="0"/>
        <v>1</v>
      </c>
    </row>
    <row r="36" spans="1:56" ht="13.5" customHeight="1">
      <c r="A36" s="384"/>
      <c r="B36" s="393"/>
      <c r="C36" s="11"/>
      <c r="D36" s="20"/>
      <c r="E36" s="20"/>
      <c r="F36" s="9"/>
      <c r="G36" s="401" t="s">
        <v>109</v>
      </c>
      <c r="H36" s="427"/>
      <c r="I36" s="428"/>
      <c r="J36" s="415" t="s">
        <v>123</v>
      </c>
      <c r="K36" s="416"/>
      <c r="L36" s="417"/>
      <c r="M36" s="401" t="s">
        <v>135</v>
      </c>
      <c r="N36" s="402"/>
      <c r="O36" s="403"/>
      <c r="P36" s="401" t="s">
        <v>162</v>
      </c>
      <c r="Q36" s="427"/>
      <c r="R36" s="428"/>
      <c r="S36" s="435"/>
      <c r="T36" s="436"/>
      <c r="U36" s="437"/>
      <c r="V36" s="401" t="s">
        <v>172</v>
      </c>
      <c r="W36" s="402"/>
      <c r="X36" s="403"/>
      <c r="Y36" s="460"/>
      <c r="Z36" s="461"/>
      <c r="AA36" s="462"/>
      <c r="AB36" s="415" t="s">
        <v>184</v>
      </c>
      <c r="AC36" s="416"/>
      <c r="AD36" s="417"/>
      <c r="AE36" s="401" t="s">
        <v>183</v>
      </c>
      <c r="AF36" s="402"/>
      <c r="AG36" s="403"/>
      <c r="AH36" s="401" t="s">
        <v>153</v>
      </c>
      <c r="AI36" s="402"/>
      <c r="AJ36" s="403"/>
      <c r="AK36" s="429"/>
      <c r="AL36" s="466"/>
      <c r="AM36" s="467"/>
      <c r="AN36" s="420"/>
      <c r="AO36" s="423"/>
      <c r="AP36" s="423"/>
      <c r="AQ36" s="426"/>
      <c r="AR36" s="397"/>
      <c r="AT36" s="159">
        <f t="shared" si="0"/>
        <v>1</v>
      </c>
    </row>
  </sheetData>
  <mergeCells count="339">
    <mergeCell ref="AQ31:AQ33"/>
    <mergeCell ref="P34:R34"/>
    <mergeCell ref="AB33:AD33"/>
    <mergeCell ref="AE33:AG33"/>
    <mergeCell ref="AH33:AJ33"/>
    <mergeCell ref="AR31:AR33"/>
    <mergeCell ref="AK33:AM33"/>
    <mergeCell ref="S31:U31"/>
    <mergeCell ref="V31:X31"/>
    <mergeCell ref="Y31:AA31"/>
    <mergeCell ref="AB31:AD31"/>
    <mergeCell ref="AE31:AG31"/>
    <mergeCell ref="AK34:AM34"/>
    <mergeCell ref="AN34:AN36"/>
    <mergeCell ref="AO34:AO36"/>
    <mergeCell ref="AP34:AP36"/>
    <mergeCell ref="AH36:AJ36"/>
    <mergeCell ref="AK36:AM36"/>
    <mergeCell ref="AK31:AM31"/>
    <mergeCell ref="AN31:AN33"/>
    <mergeCell ref="AO31:AO33"/>
    <mergeCell ref="AP31:AP33"/>
    <mergeCell ref="AH31:AJ31"/>
    <mergeCell ref="S34:U34"/>
    <mergeCell ref="AR34:AR36"/>
    <mergeCell ref="G36:I36"/>
    <mergeCell ref="J36:L36"/>
    <mergeCell ref="M36:O36"/>
    <mergeCell ref="P36:R36"/>
    <mergeCell ref="S36:U36"/>
    <mergeCell ref="V36:X36"/>
    <mergeCell ref="Y36:AA36"/>
    <mergeCell ref="AQ34:AQ36"/>
    <mergeCell ref="V34:X34"/>
    <mergeCell ref="Y34:AA34"/>
    <mergeCell ref="AB34:AD34"/>
    <mergeCell ref="AE34:AG34"/>
    <mergeCell ref="AB36:AD36"/>
    <mergeCell ref="AE36:AG36"/>
    <mergeCell ref="AH34:AJ34"/>
    <mergeCell ref="A34:A36"/>
    <mergeCell ref="B34:B36"/>
    <mergeCell ref="C34:F34"/>
    <mergeCell ref="G34:I34"/>
    <mergeCell ref="J34:L34"/>
    <mergeCell ref="M34:O34"/>
    <mergeCell ref="S33:U33"/>
    <mergeCell ref="V33:X33"/>
    <mergeCell ref="Y33:AA33"/>
    <mergeCell ref="A31:A33"/>
    <mergeCell ref="B31:B33"/>
    <mergeCell ref="G31:I31"/>
    <mergeCell ref="J31:L31"/>
    <mergeCell ref="M31:O31"/>
    <mergeCell ref="P31:R31"/>
    <mergeCell ref="G33:I33"/>
    <mergeCell ref="J33:L33"/>
    <mergeCell ref="M33:O33"/>
    <mergeCell ref="P33:R33"/>
    <mergeCell ref="A28:A30"/>
    <mergeCell ref="B28:B30"/>
    <mergeCell ref="G28:I28"/>
    <mergeCell ref="J28:L28"/>
    <mergeCell ref="M28:O28"/>
    <mergeCell ref="P28:R28"/>
    <mergeCell ref="G30:I30"/>
    <mergeCell ref="J30:L30"/>
    <mergeCell ref="M30:O30"/>
    <mergeCell ref="P30:R30"/>
    <mergeCell ref="AP28:AP30"/>
    <mergeCell ref="AQ28:AQ30"/>
    <mergeCell ref="AR28:AR30"/>
    <mergeCell ref="AK30:AM30"/>
    <mergeCell ref="S28:U28"/>
    <mergeCell ref="V28:X28"/>
    <mergeCell ref="Y28:AA28"/>
    <mergeCell ref="AB28:AD28"/>
    <mergeCell ref="AE28:AG28"/>
    <mergeCell ref="AH28:AJ28"/>
    <mergeCell ref="S30:U30"/>
    <mergeCell ref="V30:X30"/>
    <mergeCell ref="Y30:AA30"/>
    <mergeCell ref="AB30:AD30"/>
    <mergeCell ref="AE30:AG30"/>
    <mergeCell ref="AH30:AJ30"/>
    <mergeCell ref="AK28:AM28"/>
    <mergeCell ref="AN28:AN30"/>
    <mergeCell ref="AO28:AO30"/>
    <mergeCell ref="AR25:AR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5:AJ25"/>
    <mergeCell ref="AK25:AM25"/>
    <mergeCell ref="AN25:AN27"/>
    <mergeCell ref="AO25:AO27"/>
    <mergeCell ref="AP25:AP27"/>
    <mergeCell ref="AQ25:AQ27"/>
    <mergeCell ref="AH27:AJ27"/>
    <mergeCell ref="AK27:AM27"/>
    <mergeCell ref="P25:R25"/>
    <mergeCell ref="S25:U25"/>
    <mergeCell ref="V25:X25"/>
    <mergeCell ref="Y25:AA25"/>
    <mergeCell ref="AB25:AD25"/>
    <mergeCell ref="AE25:AG25"/>
    <mergeCell ref="A25:A27"/>
    <mergeCell ref="B25:B27"/>
    <mergeCell ref="C25:F25"/>
    <mergeCell ref="G25:I25"/>
    <mergeCell ref="J25:L25"/>
    <mergeCell ref="M25:O25"/>
    <mergeCell ref="AR22:AR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2:AJ22"/>
    <mergeCell ref="AK22:AM22"/>
    <mergeCell ref="AN22:AN24"/>
    <mergeCell ref="AO22:AO24"/>
    <mergeCell ref="AP22:AP24"/>
    <mergeCell ref="AQ22:AQ24"/>
    <mergeCell ref="AH24:AJ24"/>
    <mergeCell ref="AK24:AM24"/>
    <mergeCell ref="P22:R22"/>
    <mergeCell ref="S22:U22"/>
    <mergeCell ref="V22:X22"/>
    <mergeCell ref="Y22:AA22"/>
    <mergeCell ref="AB22:AD22"/>
    <mergeCell ref="AE22:AG22"/>
    <mergeCell ref="A22:A24"/>
    <mergeCell ref="B22:B24"/>
    <mergeCell ref="C22:F22"/>
    <mergeCell ref="G22:I22"/>
    <mergeCell ref="J22:L22"/>
    <mergeCell ref="M22:O22"/>
    <mergeCell ref="AR19:AR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19:AJ19"/>
    <mergeCell ref="AK19:AM19"/>
    <mergeCell ref="AN19:AN21"/>
    <mergeCell ref="AO19:AO21"/>
    <mergeCell ref="AP19:AP21"/>
    <mergeCell ref="AQ19:AQ21"/>
    <mergeCell ref="AH21:AJ21"/>
    <mergeCell ref="AK21:AM21"/>
    <mergeCell ref="P19:R19"/>
    <mergeCell ref="S19:U19"/>
    <mergeCell ref="V19:X19"/>
    <mergeCell ref="Y19:AA19"/>
    <mergeCell ref="AB19:AD19"/>
    <mergeCell ref="AE19:AG19"/>
    <mergeCell ref="A19:A21"/>
    <mergeCell ref="B19:B21"/>
    <mergeCell ref="C19:F19"/>
    <mergeCell ref="G19:I19"/>
    <mergeCell ref="J19:L19"/>
    <mergeCell ref="M19:O19"/>
    <mergeCell ref="AR16:AR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6:AJ16"/>
    <mergeCell ref="AK16:AM16"/>
    <mergeCell ref="AN16:AN18"/>
    <mergeCell ref="AO16:AO18"/>
    <mergeCell ref="AP16:AP18"/>
    <mergeCell ref="AQ16:AQ18"/>
    <mergeCell ref="AH18:AJ18"/>
    <mergeCell ref="AK18:AM18"/>
    <mergeCell ref="P16:R16"/>
    <mergeCell ref="S16:U16"/>
    <mergeCell ref="V16:X16"/>
    <mergeCell ref="Y16:AA16"/>
    <mergeCell ref="AB16:AD16"/>
    <mergeCell ref="AE16:AG16"/>
    <mergeCell ref="A16:A18"/>
    <mergeCell ref="B16:B18"/>
    <mergeCell ref="C16:F16"/>
    <mergeCell ref="G16:I16"/>
    <mergeCell ref="J16:L16"/>
    <mergeCell ref="M16:O16"/>
    <mergeCell ref="AR13:AR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3:AJ13"/>
    <mergeCell ref="AK13:AM13"/>
    <mergeCell ref="AN13:AN15"/>
    <mergeCell ref="AO13:AO15"/>
    <mergeCell ref="AP13:AP15"/>
    <mergeCell ref="AQ13:AQ15"/>
    <mergeCell ref="AH15:AJ15"/>
    <mergeCell ref="AK15:AM15"/>
    <mergeCell ref="P13:R13"/>
    <mergeCell ref="S13:U13"/>
    <mergeCell ref="V13:X13"/>
    <mergeCell ref="Y13:AA13"/>
    <mergeCell ref="AB13:AD13"/>
    <mergeCell ref="AE13:AG13"/>
    <mergeCell ref="A13:A15"/>
    <mergeCell ref="B13:B15"/>
    <mergeCell ref="C13:F13"/>
    <mergeCell ref="G13:I13"/>
    <mergeCell ref="J13:L13"/>
    <mergeCell ref="M13:O13"/>
    <mergeCell ref="AR10:AR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0:AJ10"/>
    <mergeCell ref="AK10:AM10"/>
    <mergeCell ref="AN10:AN12"/>
    <mergeCell ref="AO10:AO12"/>
    <mergeCell ref="AP10:AP12"/>
    <mergeCell ref="AQ10:AQ12"/>
    <mergeCell ref="AH12:AJ12"/>
    <mergeCell ref="AK12:AM12"/>
    <mergeCell ref="P10:R10"/>
    <mergeCell ref="S10:U10"/>
    <mergeCell ref="V10:X10"/>
    <mergeCell ref="Y10:AA10"/>
    <mergeCell ref="AB10:AD10"/>
    <mergeCell ref="AE10:AG10"/>
    <mergeCell ref="A10:A12"/>
    <mergeCell ref="B10:B12"/>
    <mergeCell ref="C10:F10"/>
    <mergeCell ref="G10:I10"/>
    <mergeCell ref="J10:L10"/>
    <mergeCell ref="M10:O10"/>
    <mergeCell ref="AR7:AR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7:AJ7"/>
    <mergeCell ref="AK7:AM7"/>
    <mergeCell ref="AN7:AN9"/>
    <mergeCell ref="AO7:AO9"/>
    <mergeCell ref="AP7:AP9"/>
    <mergeCell ref="AQ7:AQ9"/>
    <mergeCell ref="AH9:AJ9"/>
    <mergeCell ref="AK9:AM9"/>
    <mergeCell ref="P7:R7"/>
    <mergeCell ref="S7:U7"/>
    <mergeCell ref="V7:X7"/>
    <mergeCell ref="Y7:AA7"/>
    <mergeCell ref="AB7:AD7"/>
    <mergeCell ref="AE7:AG7"/>
    <mergeCell ref="A7:A9"/>
    <mergeCell ref="B7:B9"/>
    <mergeCell ref="C7:F7"/>
    <mergeCell ref="G7:I7"/>
    <mergeCell ref="J7:L7"/>
    <mergeCell ref="M7:O7"/>
    <mergeCell ref="AR4:AR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H4:AJ4"/>
    <mergeCell ref="AK4:AM4"/>
    <mergeCell ref="AN4:AN6"/>
    <mergeCell ref="AO4:AO6"/>
    <mergeCell ref="AP4:AP6"/>
    <mergeCell ref="AQ4:AQ6"/>
    <mergeCell ref="AK6:AM6"/>
    <mergeCell ref="P4:R4"/>
    <mergeCell ref="S4:U4"/>
    <mergeCell ref="V4:X4"/>
    <mergeCell ref="Y4:AA4"/>
    <mergeCell ref="AB4:AD4"/>
    <mergeCell ref="AE4:AG4"/>
    <mergeCell ref="A4:A6"/>
    <mergeCell ref="B4:B6"/>
    <mergeCell ref="C4:F4"/>
    <mergeCell ref="G4:I4"/>
    <mergeCell ref="J4:L4"/>
    <mergeCell ref="M4:O4"/>
    <mergeCell ref="V3:X3"/>
    <mergeCell ref="Y3:AA3"/>
    <mergeCell ref="AB3:AD3"/>
    <mergeCell ref="AE3:AG3"/>
    <mergeCell ref="AH3:AJ3"/>
    <mergeCell ref="AK3:AM3"/>
    <mergeCell ref="C3:F3"/>
    <mergeCell ref="G3:I3"/>
    <mergeCell ref="J3:L3"/>
    <mergeCell ref="M3:O3"/>
    <mergeCell ref="P3:R3"/>
    <mergeCell ref="S3:U3"/>
  </mergeCells>
  <phoneticPr fontId="2"/>
  <pageMargins left="0.7" right="0.7" top="0.75" bottom="0.75" header="0.3" footer="0.3"/>
  <pageSetup paperSize="9" scale="96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1"/>
  <sheetViews>
    <sheetView zoomScale="60" zoomScaleNormal="60" workbookViewId="0">
      <pane ySplit="5" topLeftCell="A57" activePane="bottomLeft" state="frozen"/>
      <selection activeCell="D62" sqref="D62"/>
      <selection pane="bottomLeft" activeCell="N34" sqref="N34"/>
    </sheetView>
  </sheetViews>
  <sheetFormatPr defaultRowHeight="13.5" outlineLevelRow="1"/>
  <cols>
    <col min="1" max="1" width="3.25" style="25" customWidth="1"/>
    <col min="2" max="2" width="8.375" style="158" customWidth="1"/>
    <col min="3" max="3" width="13.5" style="158" customWidth="1"/>
    <col min="4" max="4" width="13.375" style="25" customWidth="1"/>
    <col min="5" max="5" width="7.75" style="60" customWidth="1"/>
    <col min="6" max="6" width="5.875" style="158" customWidth="1"/>
    <col min="7" max="9" width="8.5" style="158" customWidth="1"/>
    <col min="10" max="10" width="8.5" style="214" customWidth="1"/>
    <col min="11" max="11" width="8.5" style="158" customWidth="1"/>
    <col min="12" max="17" width="8.5" style="174" customWidth="1"/>
    <col min="18" max="21" width="8.5" style="158" customWidth="1"/>
    <col min="22" max="22" width="1.625" style="158" customWidth="1"/>
    <col min="23" max="23" width="6.5" style="158" customWidth="1"/>
    <col min="24" max="29" width="8.5" style="158" customWidth="1"/>
    <col min="30" max="36" width="8.5" style="25" customWidth="1"/>
    <col min="37" max="37" width="9.25" style="25" bestFit="1" customWidth="1"/>
    <col min="38" max="265" width="9" style="25"/>
    <col min="266" max="266" width="3.25" style="25" customWidth="1"/>
    <col min="267" max="267" width="8.375" style="25" customWidth="1"/>
    <col min="268" max="268" width="13.5" style="25" customWidth="1"/>
    <col min="269" max="269" width="18.125" style="25" customWidth="1"/>
    <col min="270" max="270" width="10.625" style="25" customWidth="1"/>
    <col min="271" max="271" width="5.875" style="25" customWidth="1"/>
    <col min="272" max="277" width="9.125" style="25" customWidth="1"/>
    <col min="278" max="278" width="1" style="25" customWidth="1"/>
    <col min="279" max="279" width="6.5" style="25" customWidth="1"/>
    <col min="280" max="285" width="9.125" style="25" customWidth="1"/>
    <col min="286" max="521" width="9" style="25"/>
    <col min="522" max="522" width="3.25" style="25" customWidth="1"/>
    <col min="523" max="523" width="8.375" style="25" customWidth="1"/>
    <col min="524" max="524" width="13.5" style="25" customWidth="1"/>
    <col min="525" max="525" width="18.125" style="25" customWidth="1"/>
    <col min="526" max="526" width="10.625" style="25" customWidth="1"/>
    <col min="527" max="527" width="5.875" style="25" customWidth="1"/>
    <col min="528" max="533" width="9.125" style="25" customWidth="1"/>
    <col min="534" max="534" width="1" style="25" customWidth="1"/>
    <col min="535" max="535" width="6.5" style="25" customWidth="1"/>
    <col min="536" max="541" width="9.125" style="25" customWidth="1"/>
    <col min="542" max="777" width="9" style="25"/>
    <col min="778" max="778" width="3.25" style="25" customWidth="1"/>
    <col min="779" max="779" width="8.375" style="25" customWidth="1"/>
    <col min="780" max="780" width="13.5" style="25" customWidth="1"/>
    <col min="781" max="781" width="18.125" style="25" customWidth="1"/>
    <col min="782" max="782" width="10.625" style="25" customWidth="1"/>
    <col min="783" max="783" width="5.875" style="25" customWidth="1"/>
    <col min="784" max="789" width="9.125" style="25" customWidth="1"/>
    <col min="790" max="790" width="1" style="25" customWidth="1"/>
    <col min="791" max="791" width="6.5" style="25" customWidth="1"/>
    <col min="792" max="797" width="9.125" style="25" customWidth="1"/>
    <col min="798" max="1033" width="9" style="25"/>
    <col min="1034" max="1034" width="3.25" style="25" customWidth="1"/>
    <col min="1035" max="1035" width="8.375" style="25" customWidth="1"/>
    <col min="1036" max="1036" width="13.5" style="25" customWidth="1"/>
    <col min="1037" max="1037" width="18.125" style="25" customWidth="1"/>
    <col min="1038" max="1038" width="10.625" style="25" customWidth="1"/>
    <col min="1039" max="1039" width="5.875" style="25" customWidth="1"/>
    <col min="1040" max="1045" width="9.125" style="25" customWidth="1"/>
    <col min="1046" max="1046" width="1" style="25" customWidth="1"/>
    <col min="1047" max="1047" width="6.5" style="25" customWidth="1"/>
    <col min="1048" max="1053" width="9.125" style="25" customWidth="1"/>
    <col min="1054" max="1289" width="9" style="25"/>
    <col min="1290" max="1290" width="3.25" style="25" customWidth="1"/>
    <col min="1291" max="1291" width="8.375" style="25" customWidth="1"/>
    <col min="1292" max="1292" width="13.5" style="25" customWidth="1"/>
    <col min="1293" max="1293" width="18.125" style="25" customWidth="1"/>
    <col min="1294" max="1294" width="10.625" style="25" customWidth="1"/>
    <col min="1295" max="1295" width="5.875" style="25" customWidth="1"/>
    <col min="1296" max="1301" width="9.125" style="25" customWidth="1"/>
    <col min="1302" max="1302" width="1" style="25" customWidth="1"/>
    <col min="1303" max="1303" width="6.5" style="25" customWidth="1"/>
    <col min="1304" max="1309" width="9.125" style="25" customWidth="1"/>
    <col min="1310" max="1545" width="9" style="25"/>
    <col min="1546" max="1546" width="3.25" style="25" customWidth="1"/>
    <col min="1547" max="1547" width="8.375" style="25" customWidth="1"/>
    <col min="1548" max="1548" width="13.5" style="25" customWidth="1"/>
    <col min="1549" max="1549" width="18.125" style="25" customWidth="1"/>
    <col min="1550" max="1550" width="10.625" style="25" customWidth="1"/>
    <col min="1551" max="1551" width="5.875" style="25" customWidth="1"/>
    <col min="1552" max="1557" width="9.125" style="25" customWidth="1"/>
    <col min="1558" max="1558" width="1" style="25" customWidth="1"/>
    <col min="1559" max="1559" width="6.5" style="25" customWidth="1"/>
    <col min="1560" max="1565" width="9.125" style="25" customWidth="1"/>
    <col min="1566" max="1801" width="9" style="25"/>
    <col min="1802" max="1802" width="3.25" style="25" customWidth="1"/>
    <col min="1803" max="1803" width="8.375" style="25" customWidth="1"/>
    <col min="1804" max="1804" width="13.5" style="25" customWidth="1"/>
    <col min="1805" max="1805" width="18.125" style="25" customWidth="1"/>
    <col min="1806" max="1806" width="10.625" style="25" customWidth="1"/>
    <col min="1807" max="1807" width="5.875" style="25" customWidth="1"/>
    <col min="1808" max="1813" width="9.125" style="25" customWidth="1"/>
    <col min="1814" max="1814" width="1" style="25" customWidth="1"/>
    <col min="1815" max="1815" width="6.5" style="25" customWidth="1"/>
    <col min="1816" max="1821" width="9.125" style="25" customWidth="1"/>
    <col min="1822" max="2057" width="9" style="25"/>
    <col min="2058" max="2058" width="3.25" style="25" customWidth="1"/>
    <col min="2059" max="2059" width="8.375" style="25" customWidth="1"/>
    <col min="2060" max="2060" width="13.5" style="25" customWidth="1"/>
    <col min="2061" max="2061" width="18.125" style="25" customWidth="1"/>
    <col min="2062" max="2062" width="10.625" style="25" customWidth="1"/>
    <col min="2063" max="2063" width="5.875" style="25" customWidth="1"/>
    <col min="2064" max="2069" width="9.125" style="25" customWidth="1"/>
    <col min="2070" max="2070" width="1" style="25" customWidth="1"/>
    <col min="2071" max="2071" width="6.5" style="25" customWidth="1"/>
    <col min="2072" max="2077" width="9.125" style="25" customWidth="1"/>
    <col min="2078" max="2313" width="9" style="25"/>
    <col min="2314" max="2314" width="3.25" style="25" customWidth="1"/>
    <col min="2315" max="2315" width="8.375" style="25" customWidth="1"/>
    <col min="2316" max="2316" width="13.5" style="25" customWidth="1"/>
    <col min="2317" max="2317" width="18.125" style="25" customWidth="1"/>
    <col min="2318" max="2318" width="10.625" style="25" customWidth="1"/>
    <col min="2319" max="2319" width="5.875" style="25" customWidth="1"/>
    <col min="2320" max="2325" width="9.125" style="25" customWidth="1"/>
    <col min="2326" max="2326" width="1" style="25" customWidth="1"/>
    <col min="2327" max="2327" width="6.5" style="25" customWidth="1"/>
    <col min="2328" max="2333" width="9.125" style="25" customWidth="1"/>
    <col min="2334" max="2569" width="9" style="25"/>
    <col min="2570" max="2570" width="3.25" style="25" customWidth="1"/>
    <col min="2571" max="2571" width="8.375" style="25" customWidth="1"/>
    <col min="2572" max="2572" width="13.5" style="25" customWidth="1"/>
    <col min="2573" max="2573" width="18.125" style="25" customWidth="1"/>
    <col min="2574" max="2574" width="10.625" style="25" customWidth="1"/>
    <col min="2575" max="2575" width="5.875" style="25" customWidth="1"/>
    <col min="2576" max="2581" width="9.125" style="25" customWidth="1"/>
    <col min="2582" max="2582" width="1" style="25" customWidth="1"/>
    <col min="2583" max="2583" width="6.5" style="25" customWidth="1"/>
    <col min="2584" max="2589" width="9.125" style="25" customWidth="1"/>
    <col min="2590" max="2825" width="9" style="25"/>
    <col min="2826" max="2826" width="3.25" style="25" customWidth="1"/>
    <col min="2827" max="2827" width="8.375" style="25" customWidth="1"/>
    <col min="2828" max="2828" width="13.5" style="25" customWidth="1"/>
    <col min="2829" max="2829" width="18.125" style="25" customWidth="1"/>
    <col min="2830" max="2830" width="10.625" style="25" customWidth="1"/>
    <col min="2831" max="2831" width="5.875" style="25" customWidth="1"/>
    <col min="2832" max="2837" width="9.125" style="25" customWidth="1"/>
    <col min="2838" max="2838" width="1" style="25" customWidth="1"/>
    <col min="2839" max="2839" width="6.5" style="25" customWidth="1"/>
    <col min="2840" max="2845" width="9.125" style="25" customWidth="1"/>
    <col min="2846" max="3081" width="9" style="25"/>
    <col min="3082" max="3082" width="3.25" style="25" customWidth="1"/>
    <col min="3083" max="3083" width="8.375" style="25" customWidth="1"/>
    <col min="3084" max="3084" width="13.5" style="25" customWidth="1"/>
    <col min="3085" max="3085" width="18.125" style="25" customWidth="1"/>
    <col min="3086" max="3086" width="10.625" style="25" customWidth="1"/>
    <col min="3087" max="3087" width="5.875" style="25" customWidth="1"/>
    <col min="3088" max="3093" width="9.125" style="25" customWidth="1"/>
    <col min="3094" max="3094" width="1" style="25" customWidth="1"/>
    <col min="3095" max="3095" width="6.5" style="25" customWidth="1"/>
    <col min="3096" max="3101" width="9.125" style="25" customWidth="1"/>
    <col min="3102" max="3337" width="9" style="25"/>
    <col min="3338" max="3338" width="3.25" style="25" customWidth="1"/>
    <col min="3339" max="3339" width="8.375" style="25" customWidth="1"/>
    <col min="3340" max="3340" width="13.5" style="25" customWidth="1"/>
    <col min="3341" max="3341" width="18.125" style="25" customWidth="1"/>
    <col min="3342" max="3342" width="10.625" style="25" customWidth="1"/>
    <col min="3343" max="3343" width="5.875" style="25" customWidth="1"/>
    <col min="3344" max="3349" width="9.125" style="25" customWidth="1"/>
    <col min="3350" max="3350" width="1" style="25" customWidth="1"/>
    <col min="3351" max="3351" width="6.5" style="25" customWidth="1"/>
    <col min="3352" max="3357" width="9.125" style="25" customWidth="1"/>
    <col min="3358" max="3593" width="9" style="25"/>
    <col min="3594" max="3594" width="3.25" style="25" customWidth="1"/>
    <col min="3595" max="3595" width="8.375" style="25" customWidth="1"/>
    <col min="3596" max="3596" width="13.5" style="25" customWidth="1"/>
    <col min="3597" max="3597" width="18.125" style="25" customWidth="1"/>
    <col min="3598" max="3598" width="10.625" style="25" customWidth="1"/>
    <col min="3599" max="3599" width="5.875" style="25" customWidth="1"/>
    <col min="3600" max="3605" width="9.125" style="25" customWidth="1"/>
    <col min="3606" max="3606" width="1" style="25" customWidth="1"/>
    <col min="3607" max="3607" width="6.5" style="25" customWidth="1"/>
    <col min="3608" max="3613" width="9.125" style="25" customWidth="1"/>
    <col min="3614" max="3849" width="9" style="25"/>
    <col min="3850" max="3850" width="3.25" style="25" customWidth="1"/>
    <col min="3851" max="3851" width="8.375" style="25" customWidth="1"/>
    <col min="3852" max="3852" width="13.5" style="25" customWidth="1"/>
    <col min="3853" max="3853" width="18.125" style="25" customWidth="1"/>
    <col min="3854" max="3854" width="10.625" style="25" customWidth="1"/>
    <col min="3855" max="3855" width="5.875" style="25" customWidth="1"/>
    <col min="3856" max="3861" width="9.125" style="25" customWidth="1"/>
    <col min="3862" max="3862" width="1" style="25" customWidth="1"/>
    <col min="3863" max="3863" width="6.5" style="25" customWidth="1"/>
    <col min="3864" max="3869" width="9.125" style="25" customWidth="1"/>
    <col min="3870" max="4105" width="9" style="25"/>
    <col min="4106" max="4106" width="3.25" style="25" customWidth="1"/>
    <col min="4107" max="4107" width="8.375" style="25" customWidth="1"/>
    <col min="4108" max="4108" width="13.5" style="25" customWidth="1"/>
    <col min="4109" max="4109" width="18.125" style="25" customWidth="1"/>
    <col min="4110" max="4110" width="10.625" style="25" customWidth="1"/>
    <col min="4111" max="4111" width="5.875" style="25" customWidth="1"/>
    <col min="4112" max="4117" width="9.125" style="25" customWidth="1"/>
    <col min="4118" max="4118" width="1" style="25" customWidth="1"/>
    <col min="4119" max="4119" width="6.5" style="25" customWidth="1"/>
    <col min="4120" max="4125" width="9.125" style="25" customWidth="1"/>
    <col min="4126" max="4361" width="9" style="25"/>
    <col min="4362" max="4362" width="3.25" style="25" customWidth="1"/>
    <col min="4363" max="4363" width="8.375" style="25" customWidth="1"/>
    <col min="4364" max="4364" width="13.5" style="25" customWidth="1"/>
    <col min="4365" max="4365" width="18.125" style="25" customWidth="1"/>
    <col min="4366" max="4366" width="10.625" style="25" customWidth="1"/>
    <col min="4367" max="4367" width="5.875" style="25" customWidth="1"/>
    <col min="4368" max="4373" width="9.125" style="25" customWidth="1"/>
    <col min="4374" max="4374" width="1" style="25" customWidth="1"/>
    <col min="4375" max="4375" width="6.5" style="25" customWidth="1"/>
    <col min="4376" max="4381" width="9.125" style="25" customWidth="1"/>
    <col min="4382" max="4617" width="9" style="25"/>
    <col min="4618" max="4618" width="3.25" style="25" customWidth="1"/>
    <col min="4619" max="4619" width="8.375" style="25" customWidth="1"/>
    <col min="4620" max="4620" width="13.5" style="25" customWidth="1"/>
    <col min="4621" max="4621" width="18.125" style="25" customWidth="1"/>
    <col min="4622" max="4622" width="10.625" style="25" customWidth="1"/>
    <col min="4623" max="4623" width="5.875" style="25" customWidth="1"/>
    <col min="4624" max="4629" width="9.125" style="25" customWidth="1"/>
    <col min="4630" max="4630" width="1" style="25" customWidth="1"/>
    <col min="4631" max="4631" width="6.5" style="25" customWidth="1"/>
    <col min="4632" max="4637" width="9.125" style="25" customWidth="1"/>
    <col min="4638" max="4873" width="9" style="25"/>
    <col min="4874" max="4874" width="3.25" style="25" customWidth="1"/>
    <col min="4875" max="4875" width="8.375" style="25" customWidth="1"/>
    <col min="4876" max="4876" width="13.5" style="25" customWidth="1"/>
    <col min="4877" max="4877" width="18.125" style="25" customWidth="1"/>
    <col min="4878" max="4878" width="10.625" style="25" customWidth="1"/>
    <col min="4879" max="4879" width="5.875" style="25" customWidth="1"/>
    <col min="4880" max="4885" width="9.125" style="25" customWidth="1"/>
    <col min="4886" max="4886" width="1" style="25" customWidth="1"/>
    <col min="4887" max="4887" width="6.5" style="25" customWidth="1"/>
    <col min="4888" max="4893" width="9.125" style="25" customWidth="1"/>
    <col min="4894" max="5129" width="9" style="25"/>
    <col min="5130" max="5130" width="3.25" style="25" customWidth="1"/>
    <col min="5131" max="5131" width="8.375" style="25" customWidth="1"/>
    <col min="5132" max="5132" width="13.5" style="25" customWidth="1"/>
    <col min="5133" max="5133" width="18.125" style="25" customWidth="1"/>
    <col min="5134" max="5134" width="10.625" style="25" customWidth="1"/>
    <col min="5135" max="5135" width="5.875" style="25" customWidth="1"/>
    <col min="5136" max="5141" width="9.125" style="25" customWidth="1"/>
    <col min="5142" max="5142" width="1" style="25" customWidth="1"/>
    <col min="5143" max="5143" width="6.5" style="25" customWidth="1"/>
    <col min="5144" max="5149" width="9.125" style="25" customWidth="1"/>
    <col min="5150" max="5385" width="9" style="25"/>
    <col min="5386" max="5386" width="3.25" style="25" customWidth="1"/>
    <col min="5387" max="5387" width="8.375" style="25" customWidth="1"/>
    <col min="5388" max="5388" width="13.5" style="25" customWidth="1"/>
    <col min="5389" max="5389" width="18.125" style="25" customWidth="1"/>
    <col min="5390" max="5390" width="10.625" style="25" customWidth="1"/>
    <col min="5391" max="5391" width="5.875" style="25" customWidth="1"/>
    <col min="5392" max="5397" width="9.125" style="25" customWidth="1"/>
    <col min="5398" max="5398" width="1" style="25" customWidth="1"/>
    <col min="5399" max="5399" width="6.5" style="25" customWidth="1"/>
    <col min="5400" max="5405" width="9.125" style="25" customWidth="1"/>
    <col min="5406" max="5641" width="9" style="25"/>
    <col min="5642" max="5642" width="3.25" style="25" customWidth="1"/>
    <col min="5643" max="5643" width="8.375" style="25" customWidth="1"/>
    <col min="5644" max="5644" width="13.5" style="25" customWidth="1"/>
    <col min="5645" max="5645" width="18.125" style="25" customWidth="1"/>
    <col min="5646" max="5646" width="10.625" style="25" customWidth="1"/>
    <col min="5647" max="5647" width="5.875" style="25" customWidth="1"/>
    <col min="5648" max="5653" width="9.125" style="25" customWidth="1"/>
    <col min="5654" max="5654" width="1" style="25" customWidth="1"/>
    <col min="5655" max="5655" width="6.5" style="25" customWidth="1"/>
    <col min="5656" max="5661" width="9.125" style="25" customWidth="1"/>
    <col min="5662" max="5897" width="9" style="25"/>
    <col min="5898" max="5898" width="3.25" style="25" customWidth="1"/>
    <col min="5899" max="5899" width="8.375" style="25" customWidth="1"/>
    <col min="5900" max="5900" width="13.5" style="25" customWidth="1"/>
    <col min="5901" max="5901" width="18.125" style="25" customWidth="1"/>
    <col min="5902" max="5902" width="10.625" style="25" customWidth="1"/>
    <col min="5903" max="5903" width="5.875" style="25" customWidth="1"/>
    <col min="5904" max="5909" width="9.125" style="25" customWidth="1"/>
    <col min="5910" max="5910" width="1" style="25" customWidth="1"/>
    <col min="5911" max="5911" width="6.5" style="25" customWidth="1"/>
    <col min="5912" max="5917" width="9.125" style="25" customWidth="1"/>
    <col min="5918" max="6153" width="9" style="25"/>
    <col min="6154" max="6154" width="3.25" style="25" customWidth="1"/>
    <col min="6155" max="6155" width="8.375" style="25" customWidth="1"/>
    <col min="6156" max="6156" width="13.5" style="25" customWidth="1"/>
    <col min="6157" max="6157" width="18.125" style="25" customWidth="1"/>
    <col min="6158" max="6158" width="10.625" style="25" customWidth="1"/>
    <col min="6159" max="6159" width="5.875" style="25" customWidth="1"/>
    <col min="6160" max="6165" width="9.125" style="25" customWidth="1"/>
    <col min="6166" max="6166" width="1" style="25" customWidth="1"/>
    <col min="6167" max="6167" width="6.5" style="25" customWidth="1"/>
    <col min="6168" max="6173" width="9.125" style="25" customWidth="1"/>
    <col min="6174" max="6409" width="9" style="25"/>
    <col min="6410" max="6410" width="3.25" style="25" customWidth="1"/>
    <col min="6411" max="6411" width="8.375" style="25" customWidth="1"/>
    <col min="6412" max="6412" width="13.5" style="25" customWidth="1"/>
    <col min="6413" max="6413" width="18.125" style="25" customWidth="1"/>
    <col min="6414" max="6414" width="10.625" style="25" customWidth="1"/>
    <col min="6415" max="6415" width="5.875" style="25" customWidth="1"/>
    <col min="6416" max="6421" width="9.125" style="25" customWidth="1"/>
    <col min="6422" max="6422" width="1" style="25" customWidth="1"/>
    <col min="6423" max="6423" width="6.5" style="25" customWidth="1"/>
    <col min="6424" max="6429" width="9.125" style="25" customWidth="1"/>
    <col min="6430" max="6665" width="9" style="25"/>
    <col min="6666" max="6666" width="3.25" style="25" customWidth="1"/>
    <col min="6667" max="6667" width="8.375" style="25" customWidth="1"/>
    <col min="6668" max="6668" width="13.5" style="25" customWidth="1"/>
    <col min="6669" max="6669" width="18.125" style="25" customWidth="1"/>
    <col min="6670" max="6670" width="10.625" style="25" customWidth="1"/>
    <col min="6671" max="6671" width="5.875" style="25" customWidth="1"/>
    <col min="6672" max="6677" width="9.125" style="25" customWidth="1"/>
    <col min="6678" max="6678" width="1" style="25" customWidth="1"/>
    <col min="6679" max="6679" width="6.5" style="25" customWidth="1"/>
    <col min="6680" max="6685" width="9.125" style="25" customWidth="1"/>
    <col min="6686" max="6921" width="9" style="25"/>
    <col min="6922" max="6922" width="3.25" style="25" customWidth="1"/>
    <col min="6923" max="6923" width="8.375" style="25" customWidth="1"/>
    <col min="6924" max="6924" width="13.5" style="25" customWidth="1"/>
    <col min="6925" max="6925" width="18.125" style="25" customWidth="1"/>
    <col min="6926" max="6926" width="10.625" style="25" customWidth="1"/>
    <col min="6927" max="6927" width="5.875" style="25" customWidth="1"/>
    <col min="6928" max="6933" width="9.125" style="25" customWidth="1"/>
    <col min="6934" max="6934" width="1" style="25" customWidth="1"/>
    <col min="6935" max="6935" width="6.5" style="25" customWidth="1"/>
    <col min="6936" max="6941" width="9.125" style="25" customWidth="1"/>
    <col min="6942" max="7177" width="9" style="25"/>
    <col min="7178" max="7178" width="3.25" style="25" customWidth="1"/>
    <col min="7179" max="7179" width="8.375" style="25" customWidth="1"/>
    <col min="7180" max="7180" width="13.5" style="25" customWidth="1"/>
    <col min="7181" max="7181" width="18.125" style="25" customWidth="1"/>
    <col min="7182" max="7182" width="10.625" style="25" customWidth="1"/>
    <col min="7183" max="7183" width="5.875" style="25" customWidth="1"/>
    <col min="7184" max="7189" width="9.125" style="25" customWidth="1"/>
    <col min="7190" max="7190" width="1" style="25" customWidth="1"/>
    <col min="7191" max="7191" width="6.5" style="25" customWidth="1"/>
    <col min="7192" max="7197" width="9.125" style="25" customWidth="1"/>
    <col min="7198" max="7433" width="9" style="25"/>
    <col min="7434" max="7434" width="3.25" style="25" customWidth="1"/>
    <col min="7435" max="7435" width="8.375" style="25" customWidth="1"/>
    <col min="7436" max="7436" width="13.5" style="25" customWidth="1"/>
    <col min="7437" max="7437" width="18.125" style="25" customWidth="1"/>
    <col min="7438" max="7438" width="10.625" style="25" customWidth="1"/>
    <col min="7439" max="7439" width="5.875" style="25" customWidth="1"/>
    <col min="7440" max="7445" width="9.125" style="25" customWidth="1"/>
    <col min="7446" max="7446" width="1" style="25" customWidth="1"/>
    <col min="7447" max="7447" width="6.5" style="25" customWidth="1"/>
    <col min="7448" max="7453" width="9.125" style="25" customWidth="1"/>
    <col min="7454" max="7689" width="9" style="25"/>
    <col min="7690" max="7690" width="3.25" style="25" customWidth="1"/>
    <col min="7691" max="7691" width="8.375" style="25" customWidth="1"/>
    <col min="7692" max="7692" width="13.5" style="25" customWidth="1"/>
    <col min="7693" max="7693" width="18.125" style="25" customWidth="1"/>
    <col min="7694" max="7694" width="10.625" style="25" customWidth="1"/>
    <col min="7695" max="7695" width="5.875" style="25" customWidth="1"/>
    <col min="7696" max="7701" width="9.125" style="25" customWidth="1"/>
    <col min="7702" max="7702" width="1" style="25" customWidth="1"/>
    <col min="7703" max="7703" width="6.5" style="25" customWidth="1"/>
    <col min="7704" max="7709" width="9.125" style="25" customWidth="1"/>
    <col min="7710" max="7945" width="9" style="25"/>
    <col min="7946" max="7946" width="3.25" style="25" customWidth="1"/>
    <col min="7947" max="7947" width="8.375" style="25" customWidth="1"/>
    <col min="7948" max="7948" width="13.5" style="25" customWidth="1"/>
    <col min="7949" max="7949" width="18.125" style="25" customWidth="1"/>
    <col min="7950" max="7950" width="10.625" style="25" customWidth="1"/>
    <col min="7951" max="7951" width="5.875" style="25" customWidth="1"/>
    <col min="7952" max="7957" width="9.125" style="25" customWidth="1"/>
    <col min="7958" max="7958" width="1" style="25" customWidth="1"/>
    <col min="7959" max="7959" width="6.5" style="25" customWidth="1"/>
    <col min="7960" max="7965" width="9.125" style="25" customWidth="1"/>
    <col min="7966" max="8201" width="9" style="25"/>
    <col min="8202" max="8202" width="3.25" style="25" customWidth="1"/>
    <col min="8203" max="8203" width="8.375" style="25" customWidth="1"/>
    <col min="8204" max="8204" width="13.5" style="25" customWidth="1"/>
    <col min="8205" max="8205" width="18.125" style="25" customWidth="1"/>
    <col min="8206" max="8206" width="10.625" style="25" customWidth="1"/>
    <col min="8207" max="8207" width="5.875" style="25" customWidth="1"/>
    <col min="8208" max="8213" width="9.125" style="25" customWidth="1"/>
    <col min="8214" max="8214" width="1" style="25" customWidth="1"/>
    <col min="8215" max="8215" width="6.5" style="25" customWidth="1"/>
    <col min="8216" max="8221" width="9.125" style="25" customWidth="1"/>
    <col min="8222" max="8457" width="9" style="25"/>
    <col min="8458" max="8458" width="3.25" style="25" customWidth="1"/>
    <col min="8459" max="8459" width="8.375" style="25" customWidth="1"/>
    <col min="8460" max="8460" width="13.5" style="25" customWidth="1"/>
    <col min="8461" max="8461" width="18.125" style="25" customWidth="1"/>
    <col min="8462" max="8462" width="10.625" style="25" customWidth="1"/>
    <col min="8463" max="8463" width="5.875" style="25" customWidth="1"/>
    <col min="8464" max="8469" width="9.125" style="25" customWidth="1"/>
    <col min="8470" max="8470" width="1" style="25" customWidth="1"/>
    <col min="8471" max="8471" width="6.5" style="25" customWidth="1"/>
    <col min="8472" max="8477" width="9.125" style="25" customWidth="1"/>
    <col min="8478" max="8713" width="9" style="25"/>
    <col min="8714" max="8714" width="3.25" style="25" customWidth="1"/>
    <col min="8715" max="8715" width="8.375" style="25" customWidth="1"/>
    <col min="8716" max="8716" width="13.5" style="25" customWidth="1"/>
    <col min="8717" max="8717" width="18.125" style="25" customWidth="1"/>
    <col min="8718" max="8718" width="10.625" style="25" customWidth="1"/>
    <col min="8719" max="8719" width="5.875" style="25" customWidth="1"/>
    <col min="8720" max="8725" width="9.125" style="25" customWidth="1"/>
    <col min="8726" max="8726" width="1" style="25" customWidth="1"/>
    <col min="8727" max="8727" width="6.5" style="25" customWidth="1"/>
    <col min="8728" max="8733" width="9.125" style="25" customWidth="1"/>
    <col min="8734" max="8969" width="9" style="25"/>
    <col min="8970" max="8970" width="3.25" style="25" customWidth="1"/>
    <col min="8971" max="8971" width="8.375" style="25" customWidth="1"/>
    <col min="8972" max="8972" width="13.5" style="25" customWidth="1"/>
    <col min="8973" max="8973" width="18.125" style="25" customWidth="1"/>
    <col min="8974" max="8974" width="10.625" style="25" customWidth="1"/>
    <col min="8975" max="8975" width="5.875" style="25" customWidth="1"/>
    <col min="8976" max="8981" width="9.125" style="25" customWidth="1"/>
    <col min="8982" max="8982" width="1" style="25" customWidth="1"/>
    <col min="8983" max="8983" width="6.5" style="25" customWidth="1"/>
    <col min="8984" max="8989" width="9.125" style="25" customWidth="1"/>
    <col min="8990" max="9225" width="9" style="25"/>
    <col min="9226" max="9226" width="3.25" style="25" customWidth="1"/>
    <col min="9227" max="9227" width="8.375" style="25" customWidth="1"/>
    <col min="9228" max="9228" width="13.5" style="25" customWidth="1"/>
    <col min="9229" max="9229" width="18.125" style="25" customWidth="1"/>
    <col min="9230" max="9230" width="10.625" style="25" customWidth="1"/>
    <col min="9231" max="9231" width="5.875" style="25" customWidth="1"/>
    <col min="9232" max="9237" width="9.125" style="25" customWidth="1"/>
    <col min="9238" max="9238" width="1" style="25" customWidth="1"/>
    <col min="9239" max="9239" width="6.5" style="25" customWidth="1"/>
    <col min="9240" max="9245" width="9.125" style="25" customWidth="1"/>
    <col min="9246" max="9481" width="9" style="25"/>
    <col min="9482" max="9482" width="3.25" style="25" customWidth="1"/>
    <col min="9483" max="9483" width="8.375" style="25" customWidth="1"/>
    <col min="9484" max="9484" width="13.5" style="25" customWidth="1"/>
    <col min="9485" max="9485" width="18.125" style="25" customWidth="1"/>
    <col min="9486" max="9486" width="10.625" style="25" customWidth="1"/>
    <col min="9487" max="9487" width="5.875" style="25" customWidth="1"/>
    <col min="9488" max="9493" width="9.125" style="25" customWidth="1"/>
    <col min="9494" max="9494" width="1" style="25" customWidth="1"/>
    <col min="9495" max="9495" width="6.5" style="25" customWidth="1"/>
    <col min="9496" max="9501" width="9.125" style="25" customWidth="1"/>
    <col min="9502" max="9737" width="9" style="25"/>
    <col min="9738" max="9738" width="3.25" style="25" customWidth="1"/>
    <col min="9739" max="9739" width="8.375" style="25" customWidth="1"/>
    <col min="9740" max="9740" width="13.5" style="25" customWidth="1"/>
    <col min="9741" max="9741" width="18.125" style="25" customWidth="1"/>
    <col min="9742" max="9742" width="10.625" style="25" customWidth="1"/>
    <col min="9743" max="9743" width="5.875" style="25" customWidth="1"/>
    <col min="9744" max="9749" width="9.125" style="25" customWidth="1"/>
    <col min="9750" max="9750" width="1" style="25" customWidth="1"/>
    <col min="9751" max="9751" width="6.5" style="25" customWidth="1"/>
    <col min="9752" max="9757" width="9.125" style="25" customWidth="1"/>
    <col min="9758" max="9993" width="9" style="25"/>
    <col min="9994" max="9994" width="3.25" style="25" customWidth="1"/>
    <col min="9995" max="9995" width="8.375" style="25" customWidth="1"/>
    <col min="9996" max="9996" width="13.5" style="25" customWidth="1"/>
    <col min="9997" max="9997" width="18.125" style="25" customWidth="1"/>
    <col min="9998" max="9998" width="10.625" style="25" customWidth="1"/>
    <col min="9999" max="9999" width="5.875" style="25" customWidth="1"/>
    <col min="10000" max="10005" width="9.125" style="25" customWidth="1"/>
    <col min="10006" max="10006" width="1" style="25" customWidth="1"/>
    <col min="10007" max="10007" width="6.5" style="25" customWidth="1"/>
    <col min="10008" max="10013" width="9.125" style="25" customWidth="1"/>
    <col min="10014" max="10249" width="9" style="25"/>
    <col min="10250" max="10250" width="3.25" style="25" customWidth="1"/>
    <col min="10251" max="10251" width="8.375" style="25" customWidth="1"/>
    <col min="10252" max="10252" width="13.5" style="25" customWidth="1"/>
    <col min="10253" max="10253" width="18.125" style="25" customWidth="1"/>
    <col min="10254" max="10254" width="10.625" style="25" customWidth="1"/>
    <col min="10255" max="10255" width="5.875" style="25" customWidth="1"/>
    <col min="10256" max="10261" width="9.125" style="25" customWidth="1"/>
    <col min="10262" max="10262" width="1" style="25" customWidth="1"/>
    <col min="10263" max="10263" width="6.5" style="25" customWidth="1"/>
    <col min="10264" max="10269" width="9.125" style="25" customWidth="1"/>
    <col min="10270" max="10505" width="9" style="25"/>
    <col min="10506" max="10506" width="3.25" style="25" customWidth="1"/>
    <col min="10507" max="10507" width="8.375" style="25" customWidth="1"/>
    <col min="10508" max="10508" width="13.5" style="25" customWidth="1"/>
    <col min="10509" max="10509" width="18.125" style="25" customWidth="1"/>
    <col min="10510" max="10510" width="10.625" style="25" customWidth="1"/>
    <col min="10511" max="10511" width="5.875" style="25" customWidth="1"/>
    <col min="10512" max="10517" width="9.125" style="25" customWidth="1"/>
    <col min="10518" max="10518" width="1" style="25" customWidth="1"/>
    <col min="10519" max="10519" width="6.5" style="25" customWidth="1"/>
    <col min="10520" max="10525" width="9.125" style="25" customWidth="1"/>
    <col min="10526" max="10761" width="9" style="25"/>
    <col min="10762" max="10762" width="3.25" style="25" customWidth="1"/>
    <col min="10763" max="10763" width="8.375" style="25" customWidth="1"/>
    <col min="10764" max="10764" width="13.5" style="25" customWidth="1"/>
    <col min="10765" max="10765" width="18.125" style="25" customWidth="1"/>
    <col min="10766" max="10766" width="10.625" style="25" customWidth="1"/>
    <col min="10767" max="10767" width="5.875" style="25" customWidth="1"/>
    <col min="10768" max="10773" width="9.125" style="25" customWidth="1"/>
    <col min="10774" max="10774" width="1" style="25" customWidth="1"/>
    <col min="10775" max="10775" width="6.5" style="25" customWidth="1"/>
    <col min="10776" max="10781" width="9.125" style="25" customWidth="1"/>
    <col min="10782" max="11017" width="9" style="25"/>
    <col min="11018" max="11018" width="3.25" style="25" customWidth="1"/>
    <col min="11019" max="11019" width="8.375" style="25" customWidth="1"/>
    <col min="11020" max="11020" width="13.5" style="25" customWidth="1"/>
    <col min="11021" max="11021" width="18.125" style="25" customWidth="1"/>
    <col min="11022" max="11022" width="10.625" style="25" customWidth="1"/>
    <col min="11023" max="11023" width="5.875" style="25" customWidth="1"/>
    <col min="11024" max="11029" width="9.125" style="25" customWidth="1"/>
    <col min="11030" max="11030" width="1" style="25" customWidth="1"/>
    <col min="11031" max="11031" width="6.5" style="25" customWidth="1"/>
    <col min="11032" max="11037" width="9.125" style="25" customWidth="1"/>
    <col min="11038" max="11273" width="9" style="25"/>
    <col min="11274" max="11274" width="3.25" style="25" customWidth="1"/>
    <col min="11275" max="11275" width="8.375" style="25" customWidth="1"/>
    <col min="11276" max="11276" width="13.5" style="25" customWidth="1"/>
    <col min="11277" max="11277" width="18.125" style="25" customWidth="1"/>
    <col min="11278" max="11278" width="10.625" style="25" customWidth="1"/>
    <col min="11279" max="11279" width="5.875" style="25" customWidth="1"/>
    <col min="11280" max="11285" width="9.125" style="25" customWidth="1"/>
    <col min="11286" max="11286" width="1" style="25" customWidth="1"/>
    <col min="11287" max="11287" width="6.5" style="25" customWidth="1"/>
    <col min="11288" max="11293" width="9.125" style="25" customWidth="1"/>
    <col min="11294" max="11529" width="9" style="25"/>
    <col min="11530" max="11530" width="3.25" style="25" customWidth="1"/>
    <col min="11531" max="11531" width="8.375" style="25" customWidth="1"/>
    <col min="11532" max="11532" width="13.5" style="25" customWidth="1"/>
    <col min="11533" max="11533" width="18.125" style="25" customWidth="1"/>
    <col min="11534" max="11534" width="10.625" style="25" customWidth="1"/>
    <col min="11535" max="11535" width="5.875" style="25" customWidth="1"/>
    <col min="11536" max="11541" width="9.125" style="25" customWidth="1"/>
    <col min="11542" max="11542" width="1" style="25" customWidth="1"/>
    <col min="11543" max="11543" width="6.5" style="25" customWidth="1"/>
    <col min="11544" max="11549" width="9.125" style="25" customWidth="1"/>
    <col min="11550" max="11785" width="9" style="25"/>
    <col min="11786" max="11786" width="3.25" style="25" customWidth="1"/>
    <col min="11787" max="11787" width="8.375" style="25" customWidth="1"/>
    <col min="11788" max="11788" width="13.5" style="25" customWidth="1"/>
    <col min="11789" max="11789" width="18.125" style="25" customWidth="1"/>
    <col min="11790" max="11790" width="10.625" style="25" customWidth="1"/>
    <col min="11791" max="11791" width="5.875" style="25" customWidth="1"/>
    <col min="11792" max="11797" width="9.125" style="25" customWidth="1"/>
    <col min="11798" max="11798" width="1" style="25" customWidth="1"/>
    <col min="11799" max="11799" width="6.5" style="25" customWidth="1"/>
    <col min="11800" max="11805" width="9.125" style="25" customWidth="1"/>
    <col min="11806" max="12041" width="9" style="25"/>
    <col min="12042" max="12042" width="3.25" style="25" customWidth="1"/>
    <col min="12043" max="12043" width="8.375" style="25" customWidth="1"/>
    <col min="12044" max="12044" width="13.5" style="25" customWidth="1"/>
    <col min="12045" max="12045" width="18.125" style="25" customWidth="1"/>
    <col min="12046" max="12046" width="10.625" style="25" customWidth="1"/>
    <col min="12047" max="12047" width="5.875" style="25" customWidth="1"/>
    <col min="12048" max="12053" width="9.125" style="25" customWidth="1"/>
    <col min="12054" max="12054" width="1" style="25" customWidth="1"/>
    <col min="12055" max="12055" width="6.5" style="25" customWidth="1"/>
    <col min="12056" max="12061" width="9.125" style="25" customWidth="1"/>
    <col min="12062" max="12297" width="9" style="25"/>
    <col min="12298" max="12298" width="3.25" style="25" customWidth="1"/>
    <col min="12299" max="12299" width="8.375" style="25" customWidth="1"/>
    <col min="12300" max="12300" width="13.5" style="25" customWidth="1"/>
    <col min="12301" max="12301" width="18.125" style="25" customWidth="1"/>
    <col min="12302" max="12302" width="10.625" style="25" customWidth="1"/>
    <col min="12303" max="12303" width="5.875" style="25" customWidth="1"/>
    <col min="12304" max="12309" width="9.125" style="25" customWidth="1"/>
    <col min="12310" max="12310" width="1" style="25" customWidth="1"/>
    <col min="12311" max="12311" width="6.5" style="25" customWidth="1"/>
    <col min="12312" max="12317" width="9.125" style="25" customWidth="1"/>
    <col min="12318" max="12553" width="9" style="25"/>
    <col min="12554" max="12554" width="3.25" style="25" customWidth="1"/>
    <col min="12555" max="12555" width="8.375" style="25" customWidth="1"/>
    <col min="12556" max="12556" width="13.5" style="25" customWidth="1"/>
    <col min="12557" max="12557" width="18.125" style="25" customWidth="1"/>
    <col min="12558" max="12558" width="10.625" style="25" customWidth="1"/>
    <col min="12559" max="12559" width="5.875" style="25" customWidth="1"/>
    <col min="12560" max="12565" width="9.125" style="25" customWidth="1"/>
    <col min="12566" max="12566" width="1" style="25" customWidth="1"/>
    <col min="12567" max="12567" width="6.5" style="25" customWidth="1"/>
    <col min="12568" max="12573" width="9.125" style="25" customWidth="1"/>
    <col min="12574" max="12809" width="9" style="25"/>
    <col min="12810" max="12810" width="3.25" style="25" customWidth="1"/>
    <col min="12811" max="12811" width="8.375" style="25" customWidth="1"/>
    <col min="12812" max="12812" width="13.5" style="25" customWidth="1"/>
    <col min="12813" max="12813" width="18.125" style="25" customWidth="1"/>
    <col min="12814" max="12814" width="10.625" style="25" customWidth="1"/>
    <col min="12815" max="12815" width="5.875" style="25" customWidth="1"/>
    <col min="12816" max="12821" width="9.125" style="25" customWidth="1"/>
    <col min="12822" max="12822" width="1" style="25" customWidth="1"/>
    <col min="12823" max="12823" width="6.5" style="25" customWidth="1"/>
    <col min="12824" max="12829" width="9.125" style="25" customWidth="1"/>
    <col min="12830" max="13065" width="9" style="25"/>
    <col min="13066" max="13066" width="3.25" style="25" customWidth="1"/>
    <col min="13067" max="13067" width="8.375" style="25" customWidth="1"/>
    <col min="13068" max="13068" width="13.5" style="25" customWidth="1"/>
    <col min="13069" max="13069" width="18.125" style="25" customWidth="1"/>
    <col min="13070" max="13070" width="10.625" style="25" customWidth="1"/>
    <col min="13071" max="13071" width="5.875" style="25" customWidth="1"/>
    <col min="13072" max="13077" width="9.125" style="25" customWidth="1"/>
    <col min="13078" max="13078" width="1" style="25" customWidth="1"/>
    <col min="13079" max="13079" width="6.5" style="25" customWidth="1"/>
    <col min="13080" max="13085" width="9.125" style="25" customWidth="1"/>
    <col min="13086" max="13321" width="9" style="25"/>
    <col min="13322" max="13322" width="3.25" style="25" customWidth="1"/>
    <col min="13323" max="13323" width="8.375" style="25" customWidth="1"/>
    <col min="13324" max="13324" width="13.5" style="25" customWidth="1"/>
    <col min="13325" max="13325" width="18.125" style="25" customWidth="1"/>
    <col min="13326" max="13326" width="10.625" style="25" customWidth="1"/>
    <col min="13327" max="13327" width="5.875" style="25" customWidth="1"/>
    <col min="13328" max="13333" width="9.125" style="25" customWidth="1"/>
    <col min="13334" max="13334" width="1" style="25" customWidth="1"/>
    <col min="13335" max="13335" width="6.5" style="25" customWidth="1"/>
    <col min="13336" max="13341" width="9.125" style="25" customWidth="1"/>
    <col min="13342" max="13577" width="9" style="25"/>
    <col min="13578" max="13578" width="3.25" style="25" customWidth="1"/>
    <col min="13579" max="13579" width="8.375" style="25" customWidth="1"/>
    <col min="13580" max="13580" width="13.5" style="25" customWidth="1"/>
    <col min="13581" max="13581" width="18.125" style="25" customWidth="1"/>
    <col min="13582" max="13582" width="10.625" style="25" customWidth="1"/>
    <col min="13583" max="13583" width="5.875" style="25" customWidth="1"/>
    <col min="13584" max="13589" width="9.125" style="25" customWidth="1"/>
    <col min="13590" max="13590" width="1" style="25" customWidth="1"/>
    <col min="13591" max="13591" width="6.5" style="25" customWidth="1"/>
    <col min="13592" max="13597" width="9.125" style="25" customWidth="1"/>
    <col min="13598" max="13833" width="9" style="25"/>
    <col min="13834" max="13834" width="3.25" style="25" customWidth="1"/>
    <col min="13835" max="13835" width="8.375" style="25" customWidth="1"/>
    <col min="13836" max="13836" width="13.5" style="25" customWidth="1"/>
    <col min="13837" max="13837" width="18.125" style="25" customWidth="1"/>
    <col min="13838" max="13838" width="10.625" style="25" customWidth="1"/>
    <col min="13839" max="13839" width="5.875" style="25" customWidth="1"/>
    <col min="13840" max="13845" width="9.125" style="25" customWidth="1"/>
    <col min="13846" max="13846" width="1" style="25" customWidth="1"/>
    <col min="13847" max="13847" width="6.5" style="25" customWidth="1"/>
    <col min="13848" max="13853" width="9.125" style="25" customWidth="1"/>
    <col min="13854" max="14089" width="9" style="25"/>
    <col min="14090" max="14090" width="3.25" style="25" customWidth="1"/>
    <col min="14091" max="14091" width="8.375" style="25" customWidth="1"/>
    <col min="14092" max="14092" width="13.5" style="25" customWidth="1"/>
    <col min="14093" max="14093" width="18.125" style="25" customWidth="1"/>
    <col min="14094" max="14094" width="10.625" style="25" customWidth="1"/>
    <col min="14095" max="14095" width="5.875" style="25" customWidth="1"/>
    <col min="14096" max="14101" width="9.125" style="25" customWidth="1"/>
    <col min="14102" max="14102" width="1" style="25" customWidth="1"/>
    <col min="14103" max="14103" width="6.5" style="25" customWidth="1"/>
    <col min="14104" max="14109" width="9.125" style="25" customWidth="1"/>
    <col min="14110" max="14345" width="9" style="25"/>
    <col min="14346" max="14346" width="3.25" style="25" customWidth="1"/>
    <col min="14347" max="14347" width="8.375" style="25" customWidth="1"/>
    <col min="14348" max="14348" width="13.5" style="25" customWidth="1"/>
    <col min="14349" max="14349" width="18.125" style="25" customWidth="1"/>
    <col min="14350" max="14350" width="10.625" style="25" customWidth="1"/>
    <col min="14351" max="14351" width="5.875" style="25" customWidth="1"/>
    <col min="14352" max="14357" width="9.125" style="25" customWidth="1"/>
    <col min="14358" max="14358" width="1" style="25" customWidth="1"/>
    <col min="14359" max="14359" width="6.5" style="25" customWidth="1"/>
    <col min="14360" max="14365" width="9.125" style="25" customWidth="1"/>
    <col min="14366" max="14601" width="9" style="25"/>
    <col min="14602" max="14602" width="3.25" style="25" customWidth="1"/>
    <col min="14603" max="14603" width="8.375" style="25" customWidth="1"/>
    <col min="14604" max="14604" width="13.5" style="25" customWidth="1"/>
    <col min="14605" max="14605" width="18.125" style="25" customWidth="1"/>
    <col min="14606" max="14606" width="10.625" style="25" customWidth="1"/>
    <col min="14607" max="14607" width="5.875" style="25" customWidth="1"/>
    <col min="14608" max="14613" width="9.125" style="25" customWidth="1"/>
    <col min="14614" max="14614" width="1" style="25" customWidth="1"/>
    <col min="14615" max="14615" width="6.5" style="25" customWidth="1"/>
    <col min="14616" max="14621" width="9.125" style="25" customWidth="1"/>
    <col min="14622" max="14857" width="9" style="25"/>
    <col min="14858" max="14858" width="3.25" style="25" customWidth="1"/>
    <col min="14859" max="14859" width="8.375" style="25" customWidth="1"/>
    <col min="14860" max="14860" width="13.5" style="25" customWidth="1"/>
    <col min="14861" max="14861" width="18.125" style="25" customWidth="1"/>
    <col min="14862" max="14862" width="10.625" style="25" customWidth="1"/>
    <col min="14863" max="14863" width="5.875" style="25" customWidth="1"/>
    <col min="14864" max="14869" width="9.125" style="25" customWidth="1"/>
    <col min="14870" max="14870" width="1" style="25" customWidth="1"/>
    <col min="14871" max="14871" width="6.5" style="25" customWidth="1"/>
    <col min="14872" max="14877" width="9.125" style="25" customWidth="1"/>
    <col min="14878" max="15113" width="9" style="25"/>
    <col min="15114" max="15114" width="3.25" style="25" customWidth="1"/>
    <col min="15115" max="15115" width="8.375" style="25" customWidth="1"/>
    <col min="15116" max="15116" width="13.5" style="25" customWidth="1"/>
    <col min="15117" max="15117" width="18.125" style="25" customWidth="1"/>
    <col min="15118" max="15118" width="10.625" style="25" customWidth="1"/>
    <col min="15119" max="15119" width="5.875" style="25" customWidth="1"/>
    <col min="15120" max="15125" width="9.125" style="25" customWidth="1"/>
    <col min="15126" max="15126" width="1" style="25" customWidth="1"/>
    <col min="15127" max="15127" width="6.5" style="25" customWidth="1"/>
    <col min="15128" max="15133" width="9.125" style="25" customWidth="1"/>
    <col min="15134" max="15369" width="9" style="25"/>
    <col min="15370" max="15370" width="3.25" style="25" customWidth="1"/>
    <col min="15371" max="15371" width="8.375" style="25" customWidth="1"/>
    <col min="15372" max="15372" width="13.5" style="25" customWidth="1"/>
    <col min="15373" max="15373" width="18.125" style="25" customWidth="1"/>
    <col min="15374" max="15374" width="10.625" style="25" customWidth="1"/>
    <col min="15375" max="15375" width="5.875" style="25" customWidth="1"/>
    <col min="15376" max="15381" width="9.125" style="25" customWidth="1"/>
    <col min="15382" max="15382" width="1" style="25" customWidth="1"/>
    <col min="15383" max="15383" width="6.5" style="25" customWidth="1"/>
    <col min="15384" max="15389" width="9.125" style="25" customWidth="1"/>
    <col min="15390" max="15625" width="9" style="25"/>
    <col min="15626" max="15626" width="3.25" style="25" customWidth="1"/>
    <col min="15627" max="15627" width="8.375" style="25" customWidth="1"/>
    <col min="15628" max="15628" width="13.5" style="25" customWidth="1"/>
    <col min="15629" max="15629" width="18.125" style="25" customWidth="1"/>
    <col min="15630" max="15630" width="10.625" style="25" customWidth="1"/>
    <col min="15631" max="15631" width="5.875" style="25" customWidth="1"/>
    <col min="15632" max="15637" width="9.125" style="25" customWidth="1"/>
    <col min="15638" max="15638" width="1" style="25" customWidth="1"/>
    <col min="15639" max="15639" width="6.5" style="25" customWidth="1"/>
    <col min="15640" max="15645" width="9.125" style="25" customWidth="1"/>
    <col min="15646" max="15881" width="9" style="25"/>
    <col min="15882" max="15882" width="3.25" style="25" customWidth="1"/>
    <col min="15883" max="15883" width="8.375" style="25" customWidth="1"/>
    <col min="15884" max="15884" width="13.5" style="25" customWidth="1"/>
    <col min="15885" max="15885" width="18.125" style="25" customWidth="1"/>
    <col min="15886" max="15886" width="10.625" style="25" customWidth="1"/>
    <col min="15887" max="15887" width="5.875" style="25" customWidth="1"/>
    <col min="15888" max="15893" width="9.125" style="25" customWidth="1"/>
    <col min="15894" max="15894" width="1" style="25" customWidth="1"/>
    <col min="15895" max="15895" width="6.5" style="25" customWidth="1"/>
    <col min="15896" max="15901" width="9.125" style="25" customWidth="1"/>
    <col min="15902" max="16137" width="9" style="25"/>
    <col min="16138" max="16138" width="3.25" style="25" customWidth="1"/>
    <col min="16139" max="16139" width="8.375" style="25" customWidth="1"/>
    <col min="16140" max="16140" width="13.5" style="25" customWidth="1"/>
    <col min="16141" max="16141" width="18.125" style="25" customWidth="1"/>
    <col min="16142" max="16142" width="10.625" style="25" customWidth="1"/>
    <col min="16143" max="16143" width="5.875" style="25" customWidth="1"/>
    <col min="16144" max="16149" width="9.125" style="25" customWidth="1"/>
    <col min="16150" max="16150" width="1" style="25" customWidth="1"/>
    <col min="16151" max="16151" width="6.5" style="25" customWidth="1"/>
    <col min="16152" max="16157" width="9.125" style="25" customWidth="1"/>
    <col min="16158" max="16382" width="9" style="25"/>
    <col min="16383" max="16384" width="9" style="25" customWidth="1"/>
  </cols>
  <sheetData>
    <row r="2" spans="2:37" ht="34.5" customHeight="1">
      <c r="R2" s="503" t="s">
        <v>14</v>
      </c>
      <c r="S2" s="503"/>
      <c r="T2" s="503"/>
      <c r="U2" s="503"/>
      <c r="V2" s="503"/>
      <c r="W2" s="503"/>
      <c r="X2" s="503"/>
    </row>
    <row r="3" spans="2:37" ht="14.25" customHeight="1"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5"/>
      <c r="AC3" s="25"/>
    </row>
    <row r="4" spans="2:37" ht="14.25" customHeight="1">
      <c r="B4" s="504" t="s">
        <v>20</v>
      </c>
      <c r="C4" s="26" t="s">
        <v>15</v>
      </c>
      <c r="D4" s="27" t="s">
        <v>16</v>
      </c>
      <c r="E4" s="28" t="s">
        <v>41</v>
      </c>
      <c r="F4" s="26"/>
      <c r="G4" s="160" t="s">
        <v>49</v>
      </c>
      <c r="H4" s="160" t="s">
        <v>50</v>
      </c>
      <c r="I4" s="160" t="s">
        <v>51</v>
      </c>
      <c r="J4" s="160" t="s">
        <v>52</v>
      </c>
      <c r="K4" s="160" t="s">
        <v>53</v>
      </c>
      <c r="L4" s="160" t="s">
        <v>54</v>
      </c>
      <c r="M4" s="160" t="s">
        <v>55</v>
      </c>
      <c r="N4" s="160" t="s">
        <v>56</v>
      </c>
      <c r="O4" s="160" t="s">
        <v>57</v>
      </c>
      <c r="P4" s="160" t="s">
        <v>64</v>
      </c>
      <c r="Q4" s="160" t="s">
        <v>65</v>
      </c>
      <c r="R4" s="160"/>
      <c r="S4" s="160"/>
      <c r="T4" s="180"/>
      <c r="U4" s="180"/>
      <c r="V4" s="181"/>
      <c r="W4" s="182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</row>
    <row r="5" spans="2:37" ht="13.5" customHeight="1" outlineLevel="1" thickBot="1">
      <c r="B5" s="505"/>
      <c r="C5" s="57"/>
      <c r="D5" s="80"/>
      <c r="E5" s="58"/>
      <c r="F5" s="59"/>
      <c r="G5" s="177">
        <v>44304</v>
      </c>
      <c r="H5" s="178">
        <v>44318</v>
      </c>
      <c r="I5" s="179">
        <v>44346</v>
      </c>
      <c r="J5" s="178">
        <v>44402</v>
      </c>
      <c r="K5" s="178">
        <v>44409</v>
      </c>
      <c r="L5" s="178">
        <v>44430</v>
      </c>
      <c r="M5" s="178">
        <v>44451</v>
      </c>
      <c r="N5" s="178">
        <v>44486</v>
      </c>
      <c r="O5" s="178">
        <v>44156</v>
      </c>
      <c r="P5" s="178">
        <v>44535</v>
      </c>
      <c r="Q5" s="178">
        <v>44542</v>
      </c>
      <c r="R5" s="178"/>
      <c r="S5" s="178"/>
      <c r="T5" s="183"/>
      <c r="U5" s="183"/>
      <c r="V5" s="184"/>
      <c r="W5" s="184"/>
      <c r="X5" s="185"/>
      <c r="Y5" s="185"/>
      <c r="Z5" s="185"/>
      <c r="AA5" s="185"/>
      <c r="AB5" s="185"/>
      <c r="AC5" s="185"/>
      <c r="AD5" s="186"/>
      <c r="AE5" s="187"/>
      <c r="AF5" s="187"/>
      <c r="AG5" s="187"/>
      <c r="AH5" s="187"/>
      <c r="AI5" s="187"/>
      <c r="AJ5" s="187"/>
    </row>
    <row r="6" spans="2:37" outlineLevel="1">
      <c r="B6" s="61">
        <v>1</v>
      </c>
      <c r="C6" s="36" t="s">
        <v>40</v>
      </c>
      <c r="D6" s="31" t="s">
        <v>114</v>
      </c>
      <c r="E6" s="62">
        <f t="shared" ref="E6:E37" si="0">SUM(F6:AJ6)</f>
        <v>1</v>
      </c>
      <c r="F6" s="61"/>
      <c r="G6" s="29">
        <v>1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37"/>
      <c r="S6" s="61"/>
      <c r="T6" s="188"/>
      <c r="U6" s="189"/>
      <c r="V6" s="190"/>
      <c r="W6" s="190"/>
      <c r="X6" s="191"/>
      <c r="Y6" s="191"/>
      <c r="Z6" s="191"/>
      <c r="AA6" s="192"/>
      <c r="AB6" s="191"/>
      <c r="AC6" s="192"/>
      <c r="AD6" s="192"/>
      <c r="AE6" s="192"/>
      <c r="AF6" s="192"/>
      <c r="AG6" s="192"/>
      <c r="AH6" s="192"/>
      <c r="AI6" s="192"/>
      <c r="AJ6" s="192"/>
      <c r="AK6" s="143"/>
    </row>
    <row r="7" spans="2:37" ht="13.5" customHeight="1" outlineLevel="1">
      <c r="B7" s="63"/>
      <c r="C7" s="64"/>
      <c r="D7" s="31" t="s">
        <v>126</v>
      </c>
      <c r="E7" s="65">
        <f t="shared" si="0"/>
        <v>3</v>
      </c>
      <c r="F7" s="66"/>
      <c r="G7" s="30"/>
      <c r="H7" s="66">
        <v>1</v>
      </c>
      <c r="I7" s="66">
        <v>1</v>
      </c>
      <c r="J7" s="66"/>
      <c r="K7" s="66"/>
      <c r="L7" s="66"/>
      <c r="M7" s="66">
        <v>1</v>
      </c>
      <c r="N7" s="66"/>
      <c r="O7" s="66"/>
      <c r="P7" s="66"/>
      <c r="Q7" s="66"/>
      <c r="R7" s="66"/>
      <c r="S7" s="66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</row>
    <row r="8" spans="2:37" outlineLevel="1">
      <c r="B8" s="67"/>
      <c r="C8" s="68" t="s">
        <v>21</v>
      </c>
      <c r="D8" s="70" t="s">
        <v>160</v>
      </c>
      <c r="E8" s="65">
        <f t="shared" si="0"/>
        <v>2</v>
      </c>
      <c r="F8" s="31"/>
      <c r="G8" s="31"/>
      <c r="H8" s="31"/>
      <c r="I8" s="31"/>
      <c r="J8" s="31">
        <v>1</v>
      </c>
      <c r="K8" s="31"/>
      <c r="L8" s="31"/>
      <c r="M8" s="31">
        <v>1</v>
      </c>
      <c r="N8" s="31"/>
      <c r="O8" s="31"/>
      <c r="P8" s="31"/>
      <c r="Q8" s="31"/>
      <c r="R8" s="31"/>
      <c r="S8" s="31"/>
      <c r="T8" s="194"/>
      <c r="U8" s="194"/>
      <c r="V8" s="194"/>
      <c r="W8" s="194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</row>
    <row r="9" spans="2:37" outlineLevel="1">
      <c r="B9" s="155"/>
      <c r="C9" s="69">
        <f>SUM(COUNTIF(F6:AC6,"不戦敗"))</f>
        <v>0</v>
      </c>
      <c r="D9" s="70" t="s">
        <v>211</v>
      </c>
      <c r="E9" s="65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>
        <v>1</v>
      </c>
      <c r="O9" s="32"/>
      <c r="P9" s="32"/>
      <c r="Q9" s="32"/>
      <c r="R9" s="32"/>
      <c r="S9" s="32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</row>
    <row r="10" spans="2:37" outlineLevel="1">
      <c r="B10" s="67"/>
      <c r="C10" s="71"/>
      <c r="D10" s="31"/>
      <c r="E10" s="65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</row>
    <row r="11" spans="2:37" outlineLevel="1">
      <c r="B11" s="67"/>
      <c r="C11" s="72"/>
      <c r="D11" s="31"/>
      <c r="E11" s="65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2:37" outlineLevel="1">
      <c r="B12" s="67"/>
      <c r="C12" s="72"/>
      <c r="D12" s="31"/>
      <c r="E12" s="65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2:37" outlineLevel="1">
      <c r="B13" s="67"/>
      <c r="C13" s="72"/>
      <c r="D13" s="31"/>
      <c r="E13" s="65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2:37" outlineLevel="1">
      <c r="B14" s="67"/>
      <c r="C14" s="72"/>
      <c r="D14" s="31"/>
      <c r="E14" s="65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</row>
    <row r="15" spans="2:37" ht="14.25" outlineLevel="1" thickBot="1">
      <c r="B15" s="77"/>
      <c r="C15" s="78"/>
      <c r="D15" s="79"/>
      <c r="E15" s="73">
        <f t="shared" si="0"/>
        <v>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2:37" outlineLevel="1">
      <c r="B16" s="81">
        <v>2</v>
      </c>
      <c r="C16" s="82" t="s">
        <v>12</v>
      </c>
      <c r="D16" s="83" t="s">
        <v>128</v>
      </c>
      <c r="E16" s="74">
        <f t="shared" si="0"/>
        <v>1</v>
      </c>
      <c r="F16" s="82"/>
      <c r="G16" s="82"/>
      <c r="H16" s="82">
        <v>1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43"/>
    </row>
    <row r="17" spans="2:37" outlineLevel="1">
      <c r="B17" s="63"/>
      <c r="C17" s="82"/>
      <c r="D17" s="31" t="s">
        <v>143</v>
      </c>
      <c r="E17" s="65">
        <f t="shared" si="0"/>
        <v>1</v>
      </c>
      <c r="F17" s="33"/>
      <c r="G17" s="33"/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</row>
    <row r="18" spans="2:37" outlineLevel="1">
      <c r="B18" s="67"/>
      <c r="C18" s="124" t="s">
        <v>21</v>
      </c>
      <c r="D18" s="31" t="s">
        <v>158</v>
      </c>
      <c r="E18" s="65">
        <f t="shared" si="0"/>
        <v>1</v>
      </c>
      <c r="F18" s="33"/>
      <c r="G18" s="33"/>
      <c r="H18" s="33"/>
      <c r="I18" s="33"/>
      <c r="J18" s="33">
        <v>1</v>
      </c>
      <c r="K18" s="33"/>
      <c r="L18" s="33"/>
      <c r="M18" s="33"/>
      <c r="N18" s="33"/>
      <c r="O18" s="33"/>
      <c r="P18" s="33"/>
      <c r="Q18" s="33"/>
      <c r="R18" s="33"/>
      <c r="S18" s="33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</row>
    <row r="19" spans="2:37" outlineLevel="1">
      <c r="B19" s="67"/>
      <c r="C19" s="75">
        <f>SUM(COUNTIF(F16:AC16,"不戦敗"))</f>
        <v>0</v>
      </c>
      <c r="D19" s="31" t="s">
        <v>169</v>
      </c>
      <c r="E19" s="65">
        <f t="shared" si="0"/>
        <v>2</v>
      </c>
      <c r="F19" s="33"/>
      <c r="G19" s="33"/>
      <c r="H19" s="33"/>
      <c r="I19" s="33"/>
      <c r="J19" s="33"/>
      <c r="K19" s="33">
        <v>1</v>
      </c>
      <c r="L19" s="33">
        <v>1</v>
      </c>
      <c r="M19" s="33"/>
      <c r="N19" s="33"/>
      <c r="O19" s="33"/>
      <c r="P19" s="33"/>
      <c r="Q19" s="33"/>
      <c r="R19" s="33"/>
      <c r="S19" s="33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</row>
    <row r="20" spans="2:37" outlineLevel="1">
      <c r="B20" s="67"/>
      <c r="C20" s="72"/>
      <c r="D20" s="83" t="s">
        <v>191</v>
      </c>
      <c r="E20" s="65">
        <f t="shared" si="0"/>
        <v>1</v>
      </c>
      <c r="F20" s="33"/>
      <c r="G20" s="33"/>
      <c r="H20" s="33"/>
      <c r="I20" s="33"/>
      <c r="J20" s="33"/>
      <c r="K20" s="33"/>
      <c r="L20" s="33"/>
      <c r="M20" s="33">
        <v>1</v>
      </c>
      <c r="N20" s="33"/>
      <c r="O20" s="33"/>
      <c r="P20" s="33"/>
      <c r="Q20" s="33"/>
      <c r="R20" s="33"/>
      <c r="S20" s="33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</row>
    <row r="21" spans="2:37" outlineLevel="1">
      <c r="B21" s="67"/>
      <c r="C21" s="72"/>
      <c r="D21" s="31" t="s">
        <v>194</v>
      </c>
      <c r="E21" s="65">
        <f t="shared" si="0"/>
        <v>1</v>
      </c>
      <c r="F21" s="33"/>
      <c r="G21" s="33"/>
      <c r="H21" s="33"/>
      <c r="I21" s="33"/>
      <c r="J21" s="33"/>
      <c r="K21" s="33"/>
      <c r="L21" s="33"/>
      <c r="M21" s="33">
        <v>1</v>
      </c>
      <c r="N21" s="33"/>
      <c r="O21" s="33"/>
      <c r="P21" s="33"/>
      <c r="Q21" s="33"/>
      <c r="R21" s="33"/>
      <c r="S21" s="33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</row>
    <row r="22" spans="2:37" outlineLevel="1">
      <c r="B22" s="67"/>
      <c r="C22" s="72"/>
      <c r="D22" s="31" t="s">
        <v>212</v>
      </c>
      <c r="E22" s="65">
        <f t="shared" si="0"/>
        <v>1</v>
      </c>
      <c r="F22" s="33"/>
      <c r="G22" s="33"/>
      <c r="H22" s="33"/>
      <c r="I22" s="33"/>
      <c r="J22" s="33"/>
      <c r="K22" s="33"/>
      <c r="L22" s="33"/>
      <c r="M22" s="33"/>
      <c r="N22" s="33">
        <v>1</v>
      </c>
      <c r="O22" s="33"/>
      <c r="P22" s="33"/>
      <c r="Q22" s="33"/>
      <c r="R22" s="33"/>
      <c r="S22" s="33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</row>
    <row r="23" spans="2:37" outlineLevel="1">
      <c r="B23" s="67"/>
      <c r="C23" s="72"/>
      <c r="D23" s="31"/>
      <c r="E23" s="65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</row>
    <row r="24" spans="2:37" outlineLevel="1">
      <c r="B24" s="67"/>
      <c r="C24" s="72"/>
      <c r="D24" s="31"/>
      <c r="E24" s="65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</row>
    <row r="25" spans="2:37" outlineLevel="1">
      <c r="B25" s="155"/>
      <c r="C25" s="157"/>
      <c r="D25" s="70"/>
      <c r="E25" s="65">
        <f t="shared" si="0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</row>
    <row r="26" spans="2:37" ht="14.25" outlineLevel="1" thickBot="1">
      <c r="B26" s="77"/>
      <c r="C26" s="78"/>
      <c r="D26" s="79"/>
      <c r="E26" s="73">
        <f t="shared" si="0"/>
        <v>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</row>
    <row r="27" spans="2:37" outlineLevel="1">
      <c r="B27" s="81">
        <v>3</v>
      </c>
      <c r="C27" s="82" t="s">
        <v>46</v>
      </c>
      <c r="D27" s="29" t="s">
        <v>121</v>
      </c>
      <c r="E27" s="74">
        <f t="shared" si="0"/>
        <v>2</v>
      </c>
      <c r="F27" s="82"/>
      <c r="G27" s="82">
        <v>1</v>
      </c>
      <c r="H27" s="82"/>
      <c r="I27" s="82">
        <v>1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43"/>
    </row>
    <row r="28" spans="2:37" outlineLevel="1">
      <c r="B28" s="63"/>
      <c r="C28" s="64"/>
      <c r="D28" s="31" t="s">
        <v>130</v>
      </c>
      <c r="E28" s="65">
        <f t="shared" si="0"/>
        <v>1</v>
      </c>
      <c r="F28" s="33"/>
      <c r="G28" s="33"/>
      <c r="H28" s="33">
        <v>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43"/>
    </row>
    <row r="29" spans="2:37" outlineLevel="1">
      <c r="B29" s="67"/>
      <c r="C29" s="124" t="s">
        <v>21</v>
      </c>
      <c r="D29" s="31" t="s">
        <v>157</v>
      </c>
      <c r="E29" s="65">
        <f t="shared" si="0"/>
        <v>1</v>
      </c>
      <c r="F29" s="33"/>
      <c r="G29" s="33"/>
      <c r="H29" s="33"/>
      <c r="I29" s="33"/>
      <c r="J29" s="33">
        <v>1</v>
      </c>
      <c r="K29" s="33"/>
      <c r="L29" s="33"/>
      <c r="M29" s="33"/>
      <c r="N29" s="33"/>
      <c r="O29" s="33"/>
      <c r="P29" s="33"/>
      <c r="Q29" s="33"/>
      <c r="R29" s="33"/>
      <c r="S29" s="33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2:37" outlineLevel="1">
      <c r="B30" s="67"/>
      <c r="C30" s="75">
        <f>SUM(COUNTIF(F27:AC27,"不戦敗"))</f>
        <v>0</v>
      </c>
      <c r="D30" s="31" t="s">
        <v>166</v>
      </c>
      <c r="E30" s="65">
        <f t="shared" si="0"/>
        <v>1</v>
      </c>
      <c r="F30" s="33"/>
      <c r="G30" s="33"/>
      <c r="H30" s="33"/>
      <c r="I30" s="33"/>
      <c r="J30" s="33"/>
      <c r="K30" s="33">
        <v>1</v>
      </c>
      <c r="L30" s="33"/>
      <c r="M30" s="33"/>
      <c r="N30" s="33"/>
      <c r="O30" s="33"/>
      <c r="P30" s="33"/>
      <c r="Q30" s="33"/>
      <c r="R30" s="33"/>
      <c r="S30" s="33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</row>
    <row r="31" spans="2:37" outlineLevel="1">
      <c r="B31" s="67"/>
      <c r="C31" s="72"/>
      <c r="D31" s="31" t="s">
        <v>177</v>
      </c>
      <c r="E31" s="65">
        <f t="shared" si="0"/>
        <v>1</v>
      </c>
      <c r="F31" s="33"/>
      <c r="G31" s="33"/>
      <c r="H31" s="33"/>
      <c r="I31" s="33"/>
      <c r="J31" s="33"/>
      <c r="K31" s="33"/>
      <c r="L31" s="33">
        <v>1</v>
      </c>
      <c r="M31" s="33"/>
      <c r="N31" s="33"/>
      <c r="O31" s="33"/>
      <c r="P31" s="33"/>
      <c r="Q31" s="33"/>
      <c r="R31" s="33"/>
      <c r="S31" s="33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</row>
    <row r="32" spans="2:37" outlineLevel="1">
      <c r="B32" s="67"/>
      <c r="C32" s="72"/>
      <c r="D32" s="31" t="s">
        <v>189</v>
      </c>
      <c r="E32" s="65">
        <f t="shared" si="0"/>
        <v>1</v>
      </c>
      <c r="F32" s="33"/>
      <c r="G32" s="33"/>
      <c r="H32" s="33"/>
      <c r="I32" s="33"/>
      <c r="J32" s="33"/>
      <c r="K32" s="33"/>
      <c r="L32" s="33"/>
      <c r="M32" s="33">
        <v>1</v>
      </c>
      <c r="N32" s="33"/>
      <c r="O32" s="33"/>
      <c r="P32" s="33"/>
      <c r="Q32" s="33"/>
      <c r="R32" s="33"/>
      <c r="S32" s="33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</row>
    <row r="33" spans="2:37" outlineLevel="1">
      <c r="B33" s="26"/>
      <c r="C33" s="33"/>
      <c r="D33" s="76" t="s">
        <v>213</v>
      </c>
      <c r="E33" s="65">
        <f t="shared" si="0"/>
        <v>1</v>
      </c>
      <c r="F33" s="33"/>
      <c r="G33" s="35"/>
      <c r="H33" s="33"/>
      <c r="I33" s="33"/>
      <c r="J33" s="33"/>
      <c r="K33" s="33"/>
      <c r="L33" s="33"/>
      <c r="M33" s="33"/>
      <c r="N33" s="33">
        <v>1</v>
      </c>
      <c r="O33" s="33"/>
      <c r="P33" s="33"/>
      <c r="Q33" s="33"/>
      <c r="R33" s="33"/>
      <c r="S33" s="33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</row>
    <row r="34" spans="2:37" outlineLevel="1">
      <c r="B34" s="63"/>
      <c r="C34" s="64"/>
      <c r="D34" s="31"/>
      <c r="E34" s="65">
        <f t="shared" si="0"/>
        <v>0</v>
      </c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</row>
    <row r="35" spans="2:37" outlineLevel="1">
      <c r="B35" s="67"/>
      <c r="C35" s="124"/>
      <c r="D35" s="31"/>
      <c r="E35" s="65">
        <f t="shared" si="0"/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</row>
    <row r="36" spans="2:37" ht="14.25" outlineLevel="1" thickBot="1">
      <c r="B36" s="77"/>
      <c r="C36" s="130"/>
      <c r="D36" s="131"/>
      <c r="E36" s="73">
        <f t="shared" si="0"/>
        <v>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98"/>
      <c r="U36" s="198"/>
      <c r="V36" s="198"/>
      <c r="W36" s="198"/>
      <c r="X36" s="198"/>
      <c r="Y36" s="198"/>
      <c r="Z36" s="198"/>
      <c r="AA36" s="198"/>
      <c r="AB36" s="198"/>
      <c r="AC36" s="200"/>
      <c r="AD36" s="200"/>
      <c r="AE36" s="200"/>
      <c r="AF36" s="200"/>
      <c r="AG36" s="200"/>
      <c r="AH36" s="200"/>
      <c r="AI36" s="200"/>
      <c r="AJ36" s="200"/>
    </row>
    <row r="37" spans="2:37" outlineLevel="1">
      <c r="B37" s="81">
        <v>4</v>
      </c>
      <c r="C37" s="82" t="s">
        <v>86</v>
      </c>
      <c r="D37" s="29" t="s">
        <v>111</v>
      </c>
      <c r="E37" s="74">
        <f t="shared" si="0"/>
        <v>1</v>
      </c>
      <c r="F37" s="82"/>
      <c r="G37" s="82">
        <v>1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43"/>
    </row>
    <row r="38" spans="2:37" outlineLevel="1">
      <c r="B38" s="63"/>
      <c r="C38" s="64"/>
      <c r="D38" s="123" t="s">
        <v>138</v>
      </c>
      <c r="E38" s="65">
        <f t="shared" ref="E38:E69" si="1">SUM(F38:AJ38)</f>
        <v>1</v>
      </c>
      <c r="F38" s="33"/>
      <c r="G38" s="35"/>
      <c r="H38" s="33">
        <v>1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43"/>
    </row>
    <row r="39" spans="2:37" outlineLevel="1">
      <c r="B39" s="67"/>
      <c r="C39" s="124" t="s">
        <v>21</v>
      </c>
      <c r="D39" s="123" t="s">
        <v>137</v>
      </c>
      <c r="E39" s="65">
        <f t="shared" si="1"/>
        <v>1</v>
      </c>
      <c r="F39" s="33"/>
      <c r="G39" s="34"/>
      <c r="H39" s="33"/>
      <c r="I39" s="33">
        <v>1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</row>
    <row r="40" spans="2:37" outlineLevel="1">
      <c r="B40" s="67"/>
      <c r="C40" s="75">
        <f>SUM(COUNTIF(F37:AC37,"不戦敗"))</f>
        <v>0</v>
      </c>
      <c r="D40" s="123" t="s">
        <v>163</v>
      </c>
      <c r="E40" s="65">
        <f t="shared" si="1"/>
        <v>3</v>
      </c>
      <c r="F40" s="33"/>
      <c r="G40" s="33"/>
      <c r="H40" s="33"/>
      <c r="I40" s="33"/>
      <c r="J40" s="33"/>
      <c r="K40" s="33">
        <v>1</v>
      </c>
      <c r="L40" s="33">
        <v>1</v>
      </c>
      <c r="M40" s="33"/>
      <c r="N40" s="33">
        <v>1</v>
      </c>
      <c r="O40" s="33"/>
      <c r="P40" s="33"/>
      <c r="Q40" s="33"/>
      <c r="R40" s="33"/>
      <c r="S40" s="33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</row>
    <row r="41" spans="2:37" outlineLevel="1">
      <c r="B41" s="67"/>
      <c r="C41" s="75"/>
      <c r="D41" s="31" t="s">
        <v>192</v>
      </c>
      <c r="E41" s="65">
        <f t="shared" si="1"/>
        <v>1</v>
      </c>
      <c r="F41" s="33"/>
      <c r="G41" s="33"/>
      <c r="H41" s="33"/>
      <c r="I41" s="33"/>
      <c r="J41" s="33"/>
      <c r="K41" s="33"/>
      <c r="L41" s="33"/>
      <c r="M41" s="33">
        <v>1</v>
      </c>
      <c r="N41" s="33"/>
      <c r="O41" s="33"/>
      <c r="P41" s="33"/>
      <c r="Q41" s="33"/>
      <c r="R41" s="33"/>
      <c r="S41" s="33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</row>
    <row r="42" spans="2:37" outlineLevel="1">
      <c r="B42" s="67"/>
      <c r="C42" s="72"/>
      <c r="D42" s="31" t="s">
        <v>197</v>
      </c>
      <c r="E42" s="65">
        <f t="shared" si="1"/>
        <v>1</v>
      </c>
      <c r="F42" s="33"/>
      <c r="G42" s="33"/>
      <c r="H42" s="33"/>
      <c r="I42" s="33"/>
      <c r="J42" s="33"/>
      <c r="K42" s="33"/>
      <c r="L42" s="33"/>
      <c r="M42" s="33">
        <v>1</v>
      </c>
      <c r="N42" s="33"/>
      <c r="O42" s="33"/>
      <c r="P42" s="33"/>
      <c r="Q42" s="33"/>
      <c r="R42" s="33"/>
      <c r="S42" s="33"/>
      <c r="T42" s="197"/>
      <c r="U42" s="197"/>
      <c r="V42" s="197"/>
      <c r="W42" s="197"/>
      <c r="X42" s="197"/>
      <c r="Y42" s="197"/>
      <c r="Z42" s="197"/>
      <c r="AA42" s="197"/>
      <c r="AB42" s="197"/>
      <c r="AC42" s="195"/>
      <c r="AD42" s="195"/>
      <c r="AE42" s="195"/>
      <c r="AF42" s="195"/>
      <c r="AG42" s="195"/>
      <c r="AH42" s="195"/>
      <c r="AI42" s="195"/>
      <c r="AJ42" s="195"/>
    </row>
    <row r="43" spans="2:37" outlineLevel="1">
      <c r="B43" s="67"/>
      <c r="C43" s="72"/>
      <c r="D43" s="123"/>
      <c r="E43" s="65">
        <f t="shared" si="1"/>
        <v>0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</row>
    <row r="44" spans="2:37" outlineLevel="1">
      <c r="B44" s="67"/>
      <c r="C44" s="72"/>
      <c r="D44" s="31"/>
      <c r="E44" s="65">
        <f t="shared" si="1"/>
        <v>0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</row>
    <row r="45" spans="2:37" outlineLevel="1">
      <c r="B45" s="67"/>
      <c r="C45" s="72"/>
      <c r="D45" s="123"/>
      <c r="E45" s="120">
        <f t="shared" si="1"/>
        <v>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</row>
    <row r="46" spans="2:37" outlineLevel="1">
      <c r="B46" s="168"/>
      <c r="C46" s="169"/>
      <c r="D46" s="170"/>
      <c r="E46" s="120">
        <f t="shared" si="1"/>
        <v>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</row>
    <row r="47" spans="2:37" outlineLevel="1">
      <c r="B47" s="168"/>
      <c r="C47" s="169"/>
      <c r="D47" s="170"/>
      <c r="E47" s="120">
        <f t="shared" si="1"/>
        <v>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</row>
    <row r="48" spans="2:37" ht="14.25" outlineLevel="1" thickBot="1">
      <c r="B48" s="77"/>
      <c r="C48" s="78"/>
      <c r="D48" s="79"/>
      <c r="E48" s="73">
        <f t="shared" si="1"/>
        <v>0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</row>
    <row r="49" spans="2:37" outlineLevel="1">
      <c r="B49" s="81">
        <v>5</v>
      </c>
      <c r="C49" s="82" t="s">
        <v>13</v>
      </c>
      <c r="D49" s="29" t="s">
        <v>119</v>
      </c>
      <c r="E49" s="74">
        <f t="shared" si="1"/>
        <v>2</v>
      </c>
      <c r="F49" s="82"/>
      <c r="G49" s="129">
        <v>1</v>
      </c>
      <c r="H49" s="82"/>
      <c r="I49" s="82"/>
      <c r="J49" s="82"/>
      <c r="K49" s="82">
        <v>1</v>
      </c>
      <c r="L49" s="82"/>
      <c r="M49" s="82"/>
      <c r="N49" s="82"/>
      <c r="O49" s="82"/>
      <c r="P49" s="82"/>
      <c r="Q49" s="82"/>
      <c r="R49" s="82"/>
      <c r="S49" s="82"/>
      <c r="T49" s="199"/>
      <c r="U49" s="199"/>
      <c r="V49" s="201"/>
      <c r="W49" s="199"/>
      <c r="X49" s="199"/>
      <c r="Y49" s="199"/>
      <c r="Z49" s="199"/>
      <c r="AA49" s="199"/>
      <c r="AB49" s="199"/>
      <c r="AC49" s="202"/>
      <c r="AD49" s="202"/>
      <c r="AE49" s="202"/>
      <c r="AF49" s="202"/>
      <c r="AG49" s="202"/>
      <c r="AH49" s="202"/>
      <c r="AI49" s="202"/>
      <c r="AJ49" s="202"/>
      <c r="AK49" s="149"/>
    </row>
    <row r="50" spans="2:37" outlineLevel="1">
      <c r="B50" s="63"/>
      <c r="C50" s="64"/>
      <c r="D50" s="31" t="s">
        <v>132</v>
      </c>
      <c r="E50" s="65">
        <f t="shared" si="1"/>
        <v>1</v>
      </c>
      <c r="F50" s="33"/>
      <c r="G50" s="34"/>
      <c r="H50" s="33">
        <v>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43"/>
    </row>
    <row r="51" spans="2:37" outlineLevel="1">
      <c r="B51" s="67"/>
      <c r="C51" s="124" t="s">
        <v>21</v>
      </c>
      <c r="D51" s="31" t="s">
        <v>142</v>
      </c>
      <c r="E51" s="65">
        <f t="shared" si="1"/>
        <v>1</v>
      </c>
      <c r="F51" s="33"/>
      <c r="G51" s="33"/>
      <c r="H51" s="33"/>
      <c r="I51" s="33">
        <v>1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43"/>
    </row>
    <row r="52" spans="2:37" outlineLevel="1">
      <c r="B52" s="67"/>
      <c r="C52" s="75">
        <f>SUM(COUNTIF(F49:AC49,"不戦敗"))</f>
        <v>0</v>
      </c>
      <c r="D52" s="31" t="s">
        <v>159</v>
      </c>
      <c r="E52" s="65">
        <f t="shared" si="1"/>
        <v>1</v>
      </c>
      <c r="F52" s="33"/>
      <c r="G52" s="33"/>
      <c r="H52" s="33"/>
      <c r="I52" s="33"/>
      <c r="J52" s="33">
        <v>1</v>
      </c>
      <c r="K52" s="33"/>
      <c r="L52" s="33"/>
      <c r="M52" s="33"/>
      <c r="N52" s="33"/>
      <c r="O52" s="33"/>
      <c r="P52" s="33"/>
      <c r="Q52" s="33"/>
      <c r="R52" s="33"/>
      <c r="S52" s="33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2:37" outlineLevel="1">
      <c r="B53" s="67"/>
      <c r="C53" s="72"/>
      <c r="D53" s="31" t="s">
        <v>178</v>
      </c>
      <c r="E53" s="65">
        <f t="shared" si="1"/>
        <v>1</v>
      </c>
      <c r="F53" s="33"/>
      <c r="G53" s="33"/>
      <c r="H53" s="33"/>
      <c r="I53" s="33"/>
      <c r="J53" s="33"/>
      <c r="K53" s="33"/>
      <c r="L53" s="33">
        <v>1</v>
      </c>
      <c r="M53" s="33"/>
      <c r="N53" s="33"/>
      <c r="O53" s="33"/>
      <c r="P53" s="33"/>
      <c r="Q53" s="33"/>
      <c r="R53" s="33"/>
      <c r="S53" s="33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</row>
    <row r="54" spans="2:37" outlineLevel="1">
      <c r="B54" s="67"/>
      <c r="C54" s="72"/>
      <c r="D54" s="31" t="s">
        <v>187</v>
      </c>
      <c r="E54" s="65">
        <f t="shared" si="1"/>
        <v>1</v>
      </c>
      <c r="F54" s="33"/>
      <c r="G54" s="33"/>
      <c r="H54" s="33"/>
      <c r="I54" s="33"/>
      <c r="J54" s="33"/>
      <c r="K54" s="33"/>
      <c r="L54" s="33"/>
      <c r="M54" s="33">
        <v>1</v>
      </c>
      <c r="N54" s="33"/>
      <c r="O54" s="33"/>
      <c r="P54" s="33"/>
      <c r="Q54" s="33"/>
      <c r="R54" s="33"/>
      <c r="S54" s="33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</row>
    <row r="55" spans="2:37" outlineLevel="1">
      <c r="B55" s="67"/>
      <c r="C55" s="72"/>
      <c r="D55" s="31"/>
      <c r="E55" s="65">
        <f t="shared" si="1"/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</row>
    <row r="56" spans="2:37" outlineLevel="1">
      <c r="B56" s="67"/>
      <c r="C56" s="72"/>
      <c r="D56" s="31"/>
      <c r="E56" s="65">
        <f t="shared" si="1"/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</row>
    <row r="57" spans="2:37" outlineLevel="1">
      <c r="B57" s="67"/>
      <c r="C57" s="72"/>
      <c r="D57" s="31"/>
      <c r="E57" s="65">
        <f t="shared" si="1"/>
        <v>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2:37" outlineLevel="1">
      <c r="B58" s="67"/>
      <c r="C58" s="72"/>
      <c r="D58" s="31"/>
      <c r="E58" s="65">
        <f t="shared" si="1"/>
        <v>0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2:37" ht="14.25" outlineLevel="1" thickBot="1">
      <c r="B59" s="150"/>
      <c r="C59" s="151"/>
      <c r="D59" s="152"/>
      <c r="E59" s="153">
        <f t="shared" si="1"/>
        <v>0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</row>
    <row r="60" spans="2:37" outlineLevel="1">
      <c r="B60" s="81">
        <v>6</v>
      </c>
      <c r="C60" s="82" t="s">
        <v>95</v>
      </c>
      <c r="D60" s="137" t="s">
        <v>116</v>
      </c>
      <c r="E60" s="74">
        <f t="shared" si="1"/>
        <v>1</v>
      </c>
      <c r="F60" s="133"/>
      <c r="G60" s="82">
        <v>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43"/>
    </row>
    <row r="61" spans="2:37" outlineLevel="1">
      <c r="B61" s="63"/>
      <c r="C61" s="64"/>
      <c r="D61" s="126" t="s">
        <v>133</v>
      </c>
      <c r="E61" s="65">
        <f t="shared" si="1"/>
        <v>2</v>
      </c>
      <c r="F61" s="33"/>
      <c r="G61" s="33"/>
      <c r="H61" s="33">
        <v>1</v>
      </c>
      <c r="I61" s="33"/>
      <c r="J61" s="33"/>
      <c r="K61" s="33"/>
      <c r="L61" s="33">
        <v>1</v>
      </c>
      <c r="M61" s="33"/>
      <c r="N61" s="33"/>
      <c r="O61" s="33"/>
      <c r="P61" s="33"/>
      <c r="Q61" s="33"/>
      <c r="R61" s="38"/>
      <c r="S61" s="125"/>
      <c r="T61" s="204"/>
      <c r="U61" s="205"/>
      <c r="V61" s="197"/>
      <c r="W61" s="205"/>
      <c r="X61" s="197"/>
      <c r="Y61" s="197"/>
      <c r="Z61" s="197"/>
      <c r="AA61" s="197"/>
      <c r="AB61" s="197"/>
      <c r="AC61" s="195"/>
      <c r="AD61" s="195"/>
      <c r="AE61" s="195"/>
      <c r="AF61" s="195"/>
      <c r="AG61" s="195"/>
      <c r="AH61" s="195"/>
      <c r="AI61" s="195"/>
      <c r="AJ61" s="195"/>
    </row>
    <row r="62" spans="2:37" outlineLevel="1">
      <c r="B62" s="67"/>
      <c r="C62" s="124" t="s">
        <v>21</v>
      </c>
      <c r="D62" s="31" t="s">
        <v>139</v>
      </c>
      <c r="E62" s="65">
        <f t="shared" si="1"/>
        <v>1</v>
      </c>
      <c r="F62" s="33"/>
      <c r="G62" s="33"/>
      <c r="H62" s="33"/>
      <c r="I62" s="33">
        <v>1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</row>
    <row r="63" spans="2:37" outlineLevel="1">
      <c r="B63" s="67"/>
      <c r="C63" s="75">
        <f>SUM(COUNTIF(F60:AC60,"不戦敗"))</f>
        <v>0</v>
      </c>
      <c r="D63" s="31" t="s">
        <v>165</v>
      </c>
      <c r="E63" s="65">
        <f t="shared" si="1"/>
        <v>1</v>
      </c>
      <c r="F63" s="33"/>
      <c r="G63" s="33"/>
      <c r="H63" s="33"/>
      <c r="I63" s="33"/>
      <c r="J63" s="33"/>
      <c r="K63" s="33">
        <v>1</v>
      </c>
      <c r="L63" s="33"/>
      <c r="M63" s="33"/>
      <c r="N63" s="33"/>
      <c r="O63" s="33"/>
      <c r="P63" s="33"/>
      <c r="Q63" s="33"/>
      <c r="R63" s="33"/>
      <c r="S63" s="33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</row>
    <row r="64" spans="2:37" outlineLevel="1">
      <c r="B64" s="67"/>
      <c r="C64" s="72"/>
      <c r="D64" s="31" t="s">
        <v>190</v>
      </c>
      <c r="E64" s="65">
        <f t="shared" si="1"/>
        <v>1</v>
      </c>
      <c r="F64" s="33"/>
      <c r="G64" s="33"/>
      <c r="H64" s="33"/>
      <c r="I64" s="33"/>
      <c r="J64" s="33"/>
      <c r="K64" s="33"/>
      <c r="L64" s="33"/>
      <c r="M64" s="33">
        <v>1</v>
      </c>
      <c r="N64" s="33"/>
      <c r="O64" s="33"/>
      <c r="P64" s="33"/>
      <c r="Q64" s="33"/>
      <c r="R64" s="33"/>
      <c r="S64" s="33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</row>
    <row r="65" spans="2:37" outlineLevel="1">
      <c r="B65" s="67"/>
      <c r="C65" s="127"/>
      <c r="D65" s="31" t="s">
        <v>196</v>
      </c>
      <c r="E65" s="65">
        <f t="shared" si="1"/>
        <v>1</v>
      </c>
      <c r="F65" s="33"/>
      <c r="G65" s="33"/>
      <c r="H65" s="33"/>
      <c r="I65" s="33"/>
      <c r="J65" s="33"/>
      <c r="K65" s="33"/>
      <c r="L65" s="33"/>
      <c r="M65" s="33">
        <v>1</v>
      </c>
      <c r="N65" s="33"/>
      <c r="O65" s="33"/>
      <c r="P65" s="33"/>
      <c r="Q65" s="33"/>
      <c r="R65" s="33"/>
      <c r="S65" s="33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</row>
    <row r="66" spans="2:37" outlineLevel="1">
      <c r="B66" s="67"/>
      <c r="C66" s="72"/>
      <c r="D66" s="31" t="s">
        <v>209</v>
      </c>
      <c r="E66" s="65">
        <f t="shared" si="1"/>
        <v>1</v>
      </c>
      <c r="F66" s="33"/>
      <c r="G66" s="33"/>
      <c r="H66" s="33"/>
      <c r="I66" s="33"/>
      <c r="J66" s="33"/>
      <c r="K66" s="33"/>
      <c r="L66" s="33"/>
      <c r="M66" s="33"/>
      <c r="N66" s="33">
        <v>1</v>
      </c>
      <c r="O66" s="33"/>
      <c r="P66" s="33"/>
      <c r="Q66" s="33"/>
      <c r="R66" s="33"/>
      <c r="S66" s="33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</row>
    <row r="67" spans="2:37" outlineLevel="1">
      <c r="B67" s="67"/>
      <c r="C67" s="72"/>
      <c r="D67" s="31"/>
      <c r="E67" s="65">
        <f t="shared" si="1"/>
        <v>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</row>
    <row r="68" spans="2:37" outlineLevel="1">
      <c r="B68" s="67"/>
      <c r="C68" s="72"/>
      <c r="D68" s="31"/>
      <c r="E68" s="65">
        <f t="shared" si="1"/>
        <v>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</row>
    <row r="69" spans="2:37" ht="14.25" outlineLevel="1" thickBot="1">
      <c r="B69" s="77"/>
      <c r="C69" s="78"/>
      <c r="D69" s="79"/>
      <c r="E69" s="73">
        <f t="shared" si="1"/>
        <v>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</row>
    <row r="70" spans="2:37" outlineLevel="1">
      <c r="B70" s="81">
        <v>7</v>
      </c>
      <c r="C70" s="82" t="s">
        <v>103</v>
      </c>
      <c r="D70" s="29" t="s">
        <v>117</v>
      </c>
      <c r="E70" s="74">
        <f t="shared" ref="E70:E101" si="2">SUM(F70:AJ70)</f>
        <v>1</v>
      </c>
      <c r="F70" s="82"/>
      <c r="G70" s="82">
        <v>1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43"/>
    </row>
    <row r="71" spans="2:37" outlineLevel="1">
      <c r="B71" s="63"/>
      <c r="C71" s="64"/>
      <c r="D71" s="31" t="s">
        <v>144</v>
      </c>
      <c r="E71" s="65">
        <f t="shared" si="2"/>
        <v>2</v>
      </c>
      <c r="F71" s="33"/>
      <c r="G71" s="33"/>
      <c r="H71" s="33">
        <v>1</v>
      </c>
      <c r="I71" s="33"/>
      <c r="J71" s="33"/>
      <c r="K71" s="33"/>
      <c r="L71" s="33"/>
      <c r="M71" s="33"/>
      <c r="N71" s="33">
        <v>1</v>
      </c>
      <c r="O71" s="33"/>
      <c r="P71" s="33"/>
      <c r="Q71" s="33"/>
      <c r="R71" s="33"/>
      <c r="S71" s="33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43"/>
    </row>
    <row r="72" spans="2:37" outlineLevel="1">
      <c r="B72" s="67"/>
      <c r="C72" s="124" t="s">
        <v>21</v>
      </c>
      <c r="D72" s="31" t="s">
        <v>168</v>
      </c>
      <c r="E72" s="65">
        <f t="shared" si="2"/>
        <v>1</v>
      </c>
      <c r="F72" s="33"/>
      <c r="G72" s="33"/>
      <c r="H72" s="33"/>
      <c r="I72" s="33"/>
      <c r="J72" s="33"/>
      <c r="K72" s="33">
        <v>1</v>
      </c>
      <c r="L72" s="33"/>
      <c r="M72" s="33"/>
      <c r="N72" s="33"/>
      <c r="O72" s="33"/>
      <c r="P72" s="33"/>
      <c r="Q72" s="33"/>
      <c r="R72" s="33"/>
      <c r="S72" s="33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</row>
    <row r="73" spans="2:37" outlineLevel="1">
      <c r="B73" s="67"/>
      <c r="C73" s="75">
        <f>SUM(COUNTIF(F79:AC79,"不戦敗"))</f>
        <v>0</v>
      </c>
      <c r="D73" s="31" t="s">
        <v>176</v>
      </c>
      <c r="E73" s="65">
        <f t="shared" si="2"/>
        <v>1</v>
      </c>
      <c r="F73" s="33"/>
      <c r="G73" s="33"/>
      <c r="H73" s="33"/>
      <c r="I73" s="33"/>
      <c r="J73" s="33"/>
      <c r="K73" s="33"/>
      <c r="L73" s="33">
        <v>1</v>
      </c>
      <c r="M73" s="33"/>
      <c r="N73" s="33"/>
      <c r="O73" s="33"/>
      <c r="P73" s="33"/>
      <c r="Q73" s="33"/>
      <c r="R73" s="33"/>
      <c r="S73" s="33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</row>
    <row r="74" spans="2:37" outlineLevel="1">
      <c r="B74" s="67"/>
      <c r="C74" s="72"/>
      <c r="D74" s="31" t="s">
        <v>195</v>
      </c>
      <c r="E74" s="65">
        <f t="shared" si="2"/>
        <v>2</v>
      </c>
      <c r="F74" s="33"/>
      <c r="G74" s="33"/>
      <c r="H74" s="33"/>
      <c r="I74" s="33"/>
      <c r="J74" s="33"/>
      <c r="K74" s="33"/>
      <c r="L74" s="33"/>
      <c r="M74" s="33">
        <v>2</v>
      </c>
      <c r="N74" s="33"/>
      <c r="O74" s="33"/>
      <c r="P74" s="33"/>
      <c r="Q74" s="33"/>
      <c r="R74" s="33"/>
      <c r="S74" s="33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</row>
    <row r="75" spans="2:37" outlineLevel="1">
      <c r="B75" s="67"/>
      <c r="C75" s="72"/>
      <c r="D75" s="31"/>
      <c r="E75" s="65">
        <f t="shared" si="2"/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</row>
    <row r="76" spans="2:37" outlineLevel="1">
      <c r="B76" s="67"/>
      <c r="C76" s="72"/>
      <c r="D76" s="31"/>
      <c r="E76" s="65">
        <f t="shared" si="2"/>
        <v>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</row>
    <row r="77" spans="2:37" outlineLevel="1">
      <c r="B77" s="67"/>
      <c r="C77" s="72"/>
      <c r="D77" s="31"/>
      <c r="E77" s="65">
        <f t="shared" si="2"/>
        <v>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</row>
    <row r="78" spans="2:37" outlineLevel="1">
      <c r="B78" s="67"/>
      <c r="C78" s="72"/>
      <c r="D78" s="31"/>
      <c r="E78" s="65">
        <f t="shared" si="2"/>
        <v>0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</row>
    <row r="79" spans="2:37" ht="14.25" outlineLevel="1" thickBot="1">
      <c r="B79" s="77"/>
      <c r="C79" s="78"/>
      <c r="D79" s="79"/>
      <c r="E79" s="73">
        <f t="shared" si="2"/>
        <v>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198"/>
      <c r="U79" s="198"/>
      <c r="V79" s="198"/>
      <c r="W79" s="198"/>
      <c r="X79" s="198"/>
      <c r="Y79" s="198"/>
      <c r="Z79" s="206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</row>
    <row r="80" spans="2:37" outlineLevel="1">
      <c r="B80" s="81">
        <v>8</v>
      </c>
      <c r="C80" s="82" t="s">
        <v>87</v>
      </c>
      <c r="D80" s="29" t="s">
        <v>146</v>
      </c>
      <c r="E80" s="74">
        <f t="shared" si="2"/>
        <v>1</v>
      </c>
      <c r="F80" s="82"/>
      <c r="G80" s="82">
        <v>1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43"/>
    </row>
    <row r="81" spans="2:37" outlineLevel="1">
      <c r="B81" s="63"/>
      <c r="C81" s="82"/>
      <c r="D81" s="31" t="s">
        <v>147</v>
      </c>
      <c r="E81" s="65">
        <f t="shared" si="2"/>
        <v>3</v>
      </c>
      <c r="F81" s="33"/>
      <c r="G81" s="33"/>
      <c r="H81" s="33">
        <v>1</v>
      </c>
      <c r="I81" s="33"/>
      <c r="J81" s="33">
        <v>1</v>
      </c>
      <c r="K81" s="33"/>
      <c r="L81" s="33"/>
      <c r="M81" s="33"/>
      <c r="N81" s="33">
        <v>1</v>
      </c>
      <c r="O81" s="33"/>
      <c r="P81" s="33"/>
      <c r="Q81" s="33"/>
      <c r="R81" s="33"/>
      <c r="S81" s="33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43"/>
    </row>
    <row r="82" spans="2:37" outlineLevel="1">
      <c r="B82" s="67"/>
      <c r="C82" s="124" t="s">
        <v>21</v>
      </c>
      <c r="D82" s="31" t="s">
        <v>145</v>
      </c>
      <c r="E82" s="65">
        <f t="shared" si="2"/>
        <v>1</v>
      </c>
      <c r="F82" s="33"/>
      <c r="G82" s="33"/>
      <c r="H82" s="33"/>
      <c r="I82" s="33">
        <v>1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</row>
    <row r="83" spans="2:37" outlineLevel="1">
      <c r="B83" s="67"/>
      <c r="C83" s="75">
        <f>SUM(COUNTIF(F80:AC80,"不戦敗"))</f>
        <v>0</v>
      </c>
      <c r="D83" s="31" t="s">
        <v>170</v>
      </c>
      <c r="E83" s="65">
        <f t="shared" si="2"/>
        <v>2</v>
      </c>
      <c r="F83" s="33"/>
      <c r="G83" s="33"/>
      <c r="H83" s="33"/>
      <c r="I83" s="33"/>
      <c r="J83" s="33"/>
      <c r="K83" s="33">
        <v>1</v>
      </c>
      <c r="L83" s="33"/>
      <c r="M83" s="33">
        <v>1</v>
      </c>
      <c r="N83" s="33"/>
      <c r="O83" s="33"/>
      <c r="P83" s="33"/>
      <c r="Q83" s="33"/>
      <c r="R83" s="33"/>
      <c r="S83" s="33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</row>
    <row r="84" spans="2:37" outlineLevel="1">
      <c r="B84" s="67"/>
      <c r="C84" s="72"/>
      <c r="D84" s="31"/>
      <c r="E84" s="65">
        <f t="shared" si="2"/>
        <v>0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</row>
    <row r="85" spans="2:37" outlineLevel="1">
      <c r="B85" s="67"/>
      <c r="C85" s="72"/>
      <c r="D85" s="76"/>
      <c r="E85" s="65">
        <f t="shared" si="2"/>
        <v>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</row>
    <row r="86" spans="2:37" outlineLevel="1">
      <c r="B86" s="67"/>
      <c r="C86" s="72"/>
      <c r="D86" s="31"/>
      <c r="E86" s="65">
        <f t="shared" si="2"/>
        <v>0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</row>
    <row r="87" spans="2:37" outlineLevel="1">
      <c r="B87" s="67"/>
      <c r="C87" s="72"/>
      <c r="D87" s="31"/>
      <c r="E87" s="65">
        <f t="shared" si="2"/>
        <v>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</row>
    <row r="88" spans="2:37" outlineLevel="1">
      <c r="B88" s="67"/>
      <c r="C88" s="72"/>
      <c r="D88" s="31"/>
      <c r="E88" s="65">
        <f t="shared" si="2"/>
        <v>0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</row>
    <row r="89" spans="2:37" ht="14.25" outlineLevel="1" thickBot="1">
      <c r="B89" s="77"/>
      <c r="C89" s="132"/>
      <c r="D89" s="79"/>
      <c r="E89" s="73">
        <f t="shared" si="2"/>
        <v>0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</row>
    <row r="90" spans="2:37" outlineLevel="1">
      <c r="B90" s="81">
        <v>9</v>
      </c>
      <c r="C90" s="134" t="s">
        <v>88</v>
      </c>
      <c r="D90" s="29" t="s">
        <v>112</v>
      </c>
      <c r="E90" s="74">
        <f t="shared" si="2"/>
        <v>1</v>
      </c>
      <c r="F90" s="82"/>
      <c r="G90" s="82">
        <v>1</v>
      </c>
      <c r="H90" s="134"/>
      <c r="I90" s="82"/>
      <c r="J90" s="82"/>
      <c r="K90" s="134"/>
      <c r="L90" s="134"/>
      <c r="M90" s="134"/>
      <c r="N90" s="134"/>
      <c r="O90" s="134"/>
      <c r="P90" s="134"/>
      <c r="Q90" s="134"/>
      <c r="R90" s="134"/>
      <c r="S90" s="82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43"/>
    </row>
    <row r="91" spans="2:37" outlineLevel="1">
      <c r="B91" s="63"/>
      <c r="C91" s="64"/>
      <c r="D91" s="84" t="s">
        <v>131</v>
      </c>
      <c r="E91" s="65">
        <f t="shared" si="2"/>
        <v>1</v>
      </c>
      <c r="F91" s="33"/>
      <c r="G91" s="33"/>
      <c r="H91" s="33">
        <v>1</v>
      </c>
      <c r="I91" s="33"/>
      <c r="J91" s="33"/>
      <c r="K91" s="145"/>
      <c r="L91" s="145"/>
      <c r="M91" s="145"/>
      <c r="N91" s="145"/>
      <c r="O91" s="145"/>
      <c r="P91" s="145"/>
      <c r="Q91" s="145"/>
      <c r="R91" s="33"/>
      <c r="S91" s="33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43"/>
    </row>
    <row r="92" spans="2:37" outlineLevel="1">
      <c r="B92" s="67"/>
      <c r="C92" s="124" t="s">
        <v>21</v>
      </c>
      <c r="D92" s="31" t="s">
        <v>141</v>
      </c>
      <c r="E92" s="65">
        <f t="shared" si="2"/>
        <v>3</v>
      </c>
      <c r="F92" s="33"/>
      <c r="G92" s="33"/>
      <c r="H92" s="33"/>
      <c r="I92" s="33">
        <v>1</v>
      </c>
      <c r="J92" s="33">
        <v>1</v>
      </c>
      <c r="K92" s="33"/>
      <c r="L92" s="33"/>
      <c r="M92" s="33">
        <v>1</v>
      </c>
      <c r="N92" s="33"/>
      <c r="O92" s="33"/>
      <c r="P92" s="33"/>
      <c r="Q92" s="33"/>
      <c r="R92" s="33"/>
      <c r="S92" s="33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43"/>
    </row>
    <row r="93" spans="2:37" outlineLevel="1">
      <c r="B93" s="67"/>
      <c r="C93" s="75">
        <f>SUM(COUNTIF(F99:AC99,"不戦敗"))</f>
        <v>0</v>
      </c>
      <c r="D93" s="31" t="s">
        <v>164</v>
      </c>
      <c r="E93" s="65">
        <f t="shared" si="2"/>
        <v>1</v>
      </c>
      <c r="F93" s="33"/>
      <c r="G93" s="33"/>
      <c r="H93" s="33"/>
      <c r="I93" s="33"/>
      <c r="J93" s="33"/>
      <c r="K93" s="33">
        <v>1</v>
      </c>
      <c r="L93" s="33"/>
      <c r="M93" s="33"/>
      <c r="N93" s="33"/>
      <c r="O93" s="33"/>
      <c r="P93" s="33"/>
      <c r="Q93" s="33"/>
      <c r="R93" s="33"/>
      <c r="S93" s="33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43"/>
    </row>
    <row r="94" spans="2:37" outlineLevel="1">
      <c r="B94" s="26"/>
      <c r="C94" s="33"/>
      <c r="D94" s="31" t="s">
        <v>210</v>
      </c>
      <c r="E94" s="65">
        <f t="shared" si="2"/>
        <v>1</v>
      </c>
      <c r="F94" s="33"/>
      <c r="G94" s="38"/>
      <c r="H94" s="38"/>
      <c r="I94" s="38"/>
      <c r="J94" s="38"/>
      <c r="K94" s="38"/>
      <c r="L94" s="38"/>
      <c r="M94" s="38"/>
      <c r="N94" s="38">
        <v>1</v>
      </c>
      <c r="O94" s="38"/>
      <c r="P94" s="38"/>
      <c r="Q94" s="38"/>
      <c r="R94" s="38"/>
      <c r="S94" s="38"/>
      <c r="T94" s="204"/>
      <c r="U94" s="204"/>
      <c r="V94" s="204"/>
      <c r="W94" s="204"/>
      <c r="X94" s="197"/>
      <c r="Y94" s="197"/>
      <c r="Z94" s="197"/>
      <c r="AA94" s="197"/>
      <c r="AB94" s="197"/>
      <c r="AC94" s="195"/>
      <c r="AD94" s="195"/>
      <c r="AE94" s="195"/>
      <c r="AF94" s="195"/>
      <c r="AG94" s="195"/>
      <c r="AH94" s="195"/>
      <c r="AI94" s="195"/>
      <c r="AJ94" s="195"/>
      <c r="AK94" s="143"/>
    </row>
    <row r="95" spans="2:37" outlineLevel="1">
      <c r="B95" s="63"/>
      <c r="C95" s="64"/>
      <c r="D95" s="123"/>
      <c r="E95" s="65">
        <f t="shared" si="2"/>
        <v>0</v>
      </c>
      <c r="F95" s="33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204"/>
      <c r="U95" s="204"/>
      <c r="V95" s="204"/>
      <c r="W95" s="204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43"/>
    </row>
    <row r="96" spans="2:37" outlineLevel="1">
      <c r="B96" s="67"/>
      <c r="C96" s="124"/>
      <c r="D96" s="123"/>
      <c r="E96" s="65">
        <f t="shared" si="2"/>
        <v>0</v>
      </c>
      <c r="F96" s="33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204"/>
      <c r="U96" s="204"/>
      <c r="V96" s="204"/>
      <c r="W96" s="204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43"/>
    </row>
    <row r="97" spans="2:37" outlineLevel="1">
      <c r="B97" s="67"/>
      <c r="C97" s="75"/>
      <c r="D97" s="123"/>
      <c r="E97" s="65">
        <f t="shared" si="2"/>
        <v>0</v>
      </c>
      <c r="F97" s="33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204"/>
      <c r="U97" s="204"/>
      <c r="V97" s="204"/>
      <c r="W97" s="204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43"/>
    </row>
    <row r="98" spans="2:37" outlineLevel="1">
      <c r="B98" s="67"/>
      <c r="C98" s="72"/>
      <c r="D98" s="84"/>
      <c r="E98" s="65">
        <f t="shared" si="2"/>
        <v>0</v>
      </c>
      <c r="F98" s="33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204"/>
      <c r="U98" s="204"/>
      <c r="V98" s="204"/>
      <c r="W98" s="204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43"/>
    </row>
    <row r="99" spans="2:37" ht="14.25" outlineLevel="1" thickBot="1">
      <c r="B99" s="77"/>
      <c r="C99" s="78"/>
      <c r="D99" s="135"/>
      <c r="E99" s="73">
        <f t="shared" si="2"/>
        <v>0</v>
      </c>
      <c r="F99" s="80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206"/>
      <c r="U99" s="206"/>
      <c r="V99" s="206"/>
      <c r="W99" s="206"/>
      <c r="X99" s="198"/>
      <c r="Y99" s="206"/>
      <c r="Z99" s="198"/>
      <c r="AA99" s="198"/>
      <c r="AB99" s="206"/>
      <c r="AC99" s="206"/>
      <c r="AD99" s="206"/>
      <c r="AE99" s="198"/>
      <c r="AF99" s="198"/>
      <c r="AG99" s="198"/>
      <c r="AH99" s="198"/>
      <c r="AI99" s="198"/>
      <c r="AJ99" s="198"/>
    </row>
    <row r="100" spans="2:37" outlineLevel="1">
      <c r="B100" s="81">
        <v>10</v>
      </c>
      <c r="C100" s="134" t="s">
        <v>104</v>
      </c>
      <c r="D100" s="29" t="s">
        <v>122</v>
      </c>
      <c r="E100" s="74">
        <f t="shared" si="2"/>
        <v>1</v>
      </c>
      <c r="F100" s="82"/>
      <c r="G100" s="40">
        <v>1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207"/>
      <c r="U100" s="207"/>
      <c r="V100" s="207"/>
      <c r="W100" s="207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43"/>
    </row>
    <row r="101" spans="2:37" outlineLevel="1">
      <c r="B101" s="63"/>
      <c r="C101" s="64"/>
      <c r="D101" s="84" t="s">
        <v>127</v>
      </c>
      <c r="E101" s="65">
        <f t="shared" si="2"/>
        <v>1</v>
      </c>
      <c r="F101" s="33"/>
      <c r="G101" s="38"/>
      <c r="H101" s="38">
        <v>1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204"/>
      <c r="U101" s="204"/>
      <c r="V101" s="204"/>
      <c r="W101" s="204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</row>
    <row r="102" spans="2:37" outlineLevel="1">
      <c r="B102" s="67"/>
      <c r="C102" s="124" t="s">
        <v>21</v>
      </c>
      <c r="D102" s="31" t="s">
        <v>155</v>
      </c>
      <c r="E102" s="65">
        <f t="shared" ref="E102:E104" si="3">SUM(F102:AJ102)</f>
        <v>1</v>
      </c>
      <c r="F102" s="33"/>
      <c r="G102" s="38"/>
      <c r="H102" s="38"/>
      <c r="I102" s="38"/>
      <c r="J102" s="38">
        <v>1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204"/>
      <c r="U102" s="204"/>
      <c r="V102" s="204"/>
      <c r="W102" s="204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</row>
    <row r="103" spans="2:37" outlineLevel="1">
      <c r="B103" s="67"/>
      <c r="C103" s="75">
        <f>SUM(COUNTIF(F100:AC100,"不戦敗"))</f>
        <v>0</v>
      </c>
      <c r="D103" s="31" t="s">
        <v>167</v>
      </c>
      <c r="E103" s="65">
        <f t="shared" si="3"/>
        <v>1</v>
      </c>
      <c r="F103" s="33"/>
      <c r="G103" s="38"/>
      <c r="H103" s="38"/>
      <c r="I103" s="38"/>
      <c r="J103" s="38"/>
      <c r="K103" s="38">
        <v>1</v>
      </c>
      <c r="L103" s="38"/>
      <c r="M103" s="38"/>
      <c r="N103" s="38"/>
      <c r="O103" s="38"/>
      <c r="P103" s="38"/>
      <c r="Q103" s="38"/>
      <c r="R103" s="38"/>
      <c r="S103" s="38"/>
      <c r="T103" s="204"/>
      <c r="U103" s="204"/>
      <c r="V103" s="204"/>
      <c r="W103" s="204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</row>
    <row r="104" spans="2:37" outlineLevel="1">
      <c r="B104" s="67"/>
      <c r="C104" s="72"/>
      <c r="D104" s="31" t="s">
        <v>175</v>
      </c>
      <c r="E104" s="65">
        <f t="shared" si="3"/>
        <v>2</v>
      </c>
      <c r="F104" s="33"/>
      <c r="G104" s="38"/>
      <c r="H104" s="38"/>
      <c r="I104" s="38"/>
      <c r="J104" s="38"/>
      <c r="K104" s="38"/>
      <c r="L104" s="38">
        <v>1</v>
      </c>
      <c r="M104" s="38">
        <v>1</v>
      </c>
      <c r="N104" s="38"/>
      <c r="O104" s="38"/>
      <c r="P104" s="38"/>
      <c r="Q104" s="38"/>
      <c r="R104" s="38"/>
      <c r="S104" s="38"/>
      <c r="T104" s="204"/>
      <c r="U104" s="204"/>
      <c r="V104" s="204"/>
      <c r="W104" s="204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</row>
    <row r="105" spans="2:37" outlineLevel="1">
      <c r="B105" s="67"/>
      <c r="C105" s="72"/>
      <c r="D105" s="31" t="s">
        <v>193</v>
      </c>
      <c r="E105" s="65">
        <f t="shared" ref="E105:E137" si="4">SUM(F105:AJ105)</f>
        <v>1</v>
      </c>
      <c r="F105" s="33"/>
      <c r="G105" s="38"/>
      <c r="H105" s="38"/>
      <c r="I105" s="38"/>
      <c r="J105" s="38"/>
      <c r="K105" s="38"/>
      <c r="L105" s="38"/>
      <c r="M105" s="38">
        <v>1</v>
      </c>
      <c r="N105" s="38"/>
      <c r="O105" s="38"/>
      <c r="P105" s="38"/>
      <c r="Q105" s="38"/>
      <c r="R105" s="38"/>
      <c r="S105" s="38"/>
      <c r="T105" s="204"/>
      <c r="U105" s="204"/>
      <c r="V105" s="204"/>
      <c r="W105" s="204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</row>
    <row r="106" spans="2:37" outlineLevel="1">
      <c r="B106" s="67"/>
      <c r="C106" s="72"/>
      <c r="D106" s="31"/>
      <c r="E106" s="65">
        <f t="shared" si="4"/>
        <v>0</v>
      </c>
      <c r="F106" s="33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204"/>
      <c r="U106" s="204"/>
      <c r="V106" s="204"/>
      <c r="W106" s="204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</row>
    <row r="107" spans="2:37" outlineLevel="1">
      <c r="B107" s="26"/>
      <c r="C107" s="33"/>
      <c r="D107" s="126"/>
      <c r="E107" s="65">
        <f t="shared" si="4"/>
        <v>0</v>
      </c>
      <c r="F107" s="33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204"/>
      <c r="U107" s="204"/>
      <c r="V107" s="204"/>
      <c r="W107" s="204"/>
      <c r="X107" s="197"/>
      <c r="Y107" s="197"/>
      <c r="Z107" s="197"/>
      <c r="AA107" s="197"/>
      <c r="AB107" s="197"/>
      <c r="AC107" s="195"/>
      <c r="AD107" s="195"/>
      <c r="AE107" s="195"/>
      <c r="AF107" s="195"/>
      <c r="AG107" s="195"/>
      <c r="AH107" s="195"/>
      <c r="AI107" s="195"/>
      <c r="AJ107" s="195"/>
    </row>
    <row r="108" spans="2:37" outlineLevel="1">
      <c r="B108" s="63"/>
      <c r="C108" s="64"/>
      <c r="D108" s="31"/>
      <c r="E108" s="65">
        <f t="shared" si="4"/>
        <v>0</v>
      </c>
      <c r="F108" s="33"/>
      <c r="G108" s="41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204"/>
      <c r="U108" s="204"/>
      <c r="V108" s="204"/>
      <c r="W108" s="204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</row>
    <row r="109" spans="2:37" outlineLevel="1">
      <c r="B109" s="164"/>
      <c r="C109" s="165"/>
      <c r="D109" s="70"/>
      <c r="E109" s="65">
        <f t="shared" si="4"/>
        <v>0</v>
      </c>
      <c r="F109" s="32"/>
      <c r="G109" s="166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208"/>
      <c r="U109" s="208"/>
      <c r="V109" s="208"/>
      <c r="W109" s="208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</row>
    <row r="110" spans="2:37" ht="14.25" outlineLevel="1" thickBot="1">
      <c r="B110" s="77"/>
      <c r="C110" s="136"/>
      <c r="D110" s="79"/>
      <c r="E110" s="73">
        <f t="shared" si="4"/>
        <v>0</v>
      </c>
      <c r="F110" s="80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206"/>
      <c r="U110" s="206"/>
      <c r="V110" s="206"/>
      <c r="W110" s="206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</row>
    <row r="111" spans="2:37" outlineLevel="1">
      <c r="B111" s="156">
        <v>11</v>
      </c>
      <c r="C111" s="134" t="s">
        <v>105</v>
      </c>
      <c r="D111" s="29" t="s">
        <v>115</v>
      </c>
      <c r="E111" s="74">
        <f t="shared" si="4"/>
        <v>1</v>
      </c>
      <c r="F111" s="82"/>
      <c r="G111" s="40">
        <v>1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207"/>
      <c r="U111" s="207"/>
      <c r="V111" s="207"/>
      <c r="W111" s="207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43"/>
    </row>
    <row r="112" spans="2:37" outlineLevel="1">
      <c r="B112" s="67"/>
      <c r="C112" s="64"/>
      <c r="D112" s="31" t="s">
        <v>129</v>
      </c>
      <c r="E112" s="65">
        <f t="shared" si="4"/>
        <v>2</v>
      </c>
      <c r="F112" s="33"/>
      <c r="G112" s="38"/>
      <c r="H112" s="38">
        <v>1</v>
      </c>
      <c r="I112" s="38"/>
      <c r="J112" s="38"/>
      <c r="K112" s="38">
        <v>1</v>
      </c>
      <c r="L112" s="38"/>
      <c r="M112" s="38"/>
      <c r="N112" s="38"/>
      <c r="O112" s="38"/>
      <c r="P112" s="38"/>
      <c r="Q112" s="38"/>
      <c r="R112" s="38"/>
      <c r="S112" s="38"/>
      <c r="T112" s="204"/>
      <c r="U112" s="204"/>
      <c r="V112" s="204"/>
      <c r="W112" s="204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</row>
    <row r="113" spans="2:36" outlineLevel="1">
      <c r="B113" s="67"/>
      <c r="C113" s="124" t="s">
        <v>21</v>
      </c>
      <c r="D113" s="31" t="s">
        <v>140</v>
      </c>
      <c r="E113" s="65">
        <f t="shared" si="4"/>
        <v>1</v>
      </c>
      <c r="F113" s="33"/>
      <c r="G113" s="38"/>
      <c r="H113" s="38"/>
      <c r="I113" s="38">
        <v>1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204"/>
      <c r="U113" s="204"/>
      <c r="V113" s="204"/>
      <c r="W113" s="204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</row>
    <row r="114" spans="2:36" outlineLevel="1">
      <c r="B114" s="67"/>
      <c r="C114" s="75">
        <f>SUM(COUNTIF(F111:AC111,"不戦敗"))</f>
        <v>0</v>
      </c>
      <c r="D114" s="31" t="s">
        <v>156</v>
      </c>
      <c r="E114" s="65">
        <f t="shared" si="4"/>
        <v>2</v>
      </c>
      <c r="F114" s="33"/>
      <c r="G114" s="38"/>
      <c r="H114" s="38"/>
      <c r="I114" s="38"/>
      <c r="J114" s="38">
        <v>1</v>
      </c>
      <c r="K114" s="38"/>
      <c r="L114" s="38">
        <v>1</v>
      </c>
      <c r="M114" s="38"/>
      <c r="N114" s="38"/>
      <c r="O114" s="38"/>
      <c r="P114" s="38"/>
      <c r="Q114" s="38"/>
      <c r="R114" s="38"/>
      <c r="S114" s="38"/>
      <c r="T114" s="204"/>
      <c r="U114" s="204"/>
      <c r="V114" s="204"/>
      <c r="W114" s="204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</row>
    <row r="115" spans="2:36" outlineLevel="1">
      <c r="B115" s="67"/>
      <c r="C115" s="72"/>
      <c r="D115" s="31" t="s">
        <v>186</v>
      </c>
      <c r="E115" s="65">
        <f t="shared" si="4"/>
        <v>1</v>
      </c>
      <c r="F115" s="33"/>
      <c r="G115" s="38"/>
      <c r="H115" s="38"/>
      <c r="I115" s="38"/>
      <c r="J115" s="38"/>
      <c r="K115" s="38"/>
      <c r="L115" s="38"/>
      <c r="M115" s="38">
        <v>1</v>
      </c>
      <c r="N115" s="38"/>
      <c r="O115" s="38"/>
      <c r="P115" s="38"/>
      <c r="Q115" s="38"/>
      <c r="R115" s="38"/>
      <c r="S115" s="38"/>
      <c r="T115" s="204"/>
      <c r="U115" s="204"/>
      <c r="V115" s="204"/>
      <c r="W115" s="204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</row>
    <row r="116" spans="2:36" outlineLevel="1">
      <c r="B116" s="67"/>
      <c r="C116" s="72"/>
      <c r="D116" s="31" t="s">
        <v>188</v>
      </c>
      <c r="E116" s="65">
        <f t="shared" si="4"/>
        <v>1</v>
      </c>
      <c r="F116" s="33"/>
      <c r="G116" s="38"/>
      <c r="H116" s="38"/>
      <c r="I116" s="38"/>
      <c r="J116" s="38"/>
      <c r="K116" s="38"/>
      <c r="L116" s="38"/>
      <c r="M116" s="38">
        <v>1</v>
      </c>
      <c r="N116" s="38"/>
      <c r="O116" s="38"/>
      <c r="P116" s="38"/>
      <c r="Q116" s="38"/>
      <c r="R116" s="38"/>
      <c r="S116" s="38"/>
      <c r="T116" s="204"/>
      <c r="U116" s="204"/>
      <c r="V116" s="204"/>
      <c r="W116" s="204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</row>
    <row r="117" spans="2:36" outlineLevel="1">
      <c r="B117" s="67"/>
      <c r="C117" s="72"/>
      <c r="D117" s="31"/>
      <c r="E117" s="65">
        <f t="shared" si="4"/>
        <v>0</v>
      </c>
      <c r="F117" s="33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204"/>
      <c r="U117" s="204"/>
      <c r="V117" s="204"/>
      <c r="W117" s="204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</row>
    <row r="118" spans="2:36" outlineLevel="1">
      <c r="B118" s="67"/>
      <c r="C118" s="72"/>
      <c r="D118" s="31"/>
      <c r="E118" s="65">
        <f t="shared" si="4"/>
        <v>0</v>
      </c>
      <c r="F118" s="33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204"/>
      <c r="U118" s="204"/>
      <c r="V118" s="204"/>
      <c r="W118" s="204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</row>
    <row r="119" spans="2:36" outlineLevel="1">
      <c r="B119" s="67"/>
      <c r="C119" s="72"/>
      <c r="D119" s="31"/>
      <c r="E119" s="65">
        <f t="shared" si="4"/>
        <v>0</v>
      </c>
      <c r="F119" s="33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204"/>
      <c r="U119" s="204"/>
      <c r="V119" s="204"/>
      <c r="W119" s="204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</row>
    <row r="120" spans="2:36" ht="14.25" outlineLevel="1" thickBot="1">
      <c r="B120" s="141"/>
      <c r="C120" s="80"/>
      <c r="D120" s="79"/>
      <c r="E120" s="73">
        <f t="shared" si="4"/>
        <v>0</v>
      </c>
      <c r="F120" s="80"/>
      <c r="G120" s="39"/>
      <c r="H120" s="142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206"/>
      <c r="U120" s="206"/>
      <c r="V120" s="206"/>
      <c r="W120" s="206"/>
      <c r="X120" s="198"/>
      <c r="Y120" s="198"/>
      <c r="Z120" s="198"/>
      <c r="AA120" s="209"/>
      <c r="AB120" s="198"/>
      <c r="AC120" s="198"/>
      <c r="AD120" s="198"/>
      <c r="AE120" s="198"/>
      <c r="AF120" s="198"/>
      <c r="AG120" s="198"/>
      <c r="AH120" s="198"/>
      <c r="AI120" s="198"/>
      <c r="AJ120" s="198"/>
    </row>
    <row r="121" spans="2:36" outlineLevel="1">
      <c r="B121" s="138"/>
      <c r="C121" s="139"/>
      <c r="D121" s="140"/>
      <c r="E121" s="74">
        <f t="shared" si="4"/>
        <v>0</v>
      </c>
      <c r="F121" s="82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207"/>
      <c r="U121" s="207"/>
      <c r="V121" s="207"/>
      <c r="W121" s="207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2:36" outlineLevel="1">
      <c r="B122" s="67"/>
      <c r="C122" s="124"/>
      <c r="D122" s="31"/>
      <c r="E122" s="65">
        <f t="shared" si="4"/>
        <v>0</v>
      </c>
      <c r="F122" s="33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204"/>
      <c r="U122" s="204"/>
      <c r="V122" s="204"/>
      <c r="W122" s="204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</row>
    <row r="123" spans="2:36" outlineLevel="1">
      <c r="B123" s="67"/>
      <c r="C123" s="75"/>
      <c r="D123" s="31"/>
      <c r="E123" s="65">
        <f t="shared" si="4"/>
        <v>0</v>
      </c>
      <c r="F123" s="33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204"/>
      <c r="U123" s="204"/>
      <c r="V123" s="204"/>
      <c r="W123" s="204"/>
      <c r="X123" s="197"/>
      <c r="Y123" s="197"/>
      <c r="Z123" s="197"/>
      <c r="AA123" s="197"/>
      <c r="AB123" s="197"/>
      <c r="AC123" s="195"/>
      <c r="AD123" s="195"/>
      <c r="AE123" s="195"/>
      <c r="AF123" s="195"/>
      <c r="AG123" s="195"/>
      <c r="AH123" s="195"/>
      <c r="AI123" s="195"/>
      <c r="AJ123" s="195"/>
    </row>
    <row r="124" spans="2:36" outlineLevel="1">
      <c r="B124" s="67"/>
      <c r="C124" s="72"/>
      <c r="D124" s="31"/>
      <c r="E124" s="65">
        <f t="shared" si="4"/>
        <v>0</v>
      </c>
      <c r="F124" s="33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204"/>
      <c r="U124" s="204"/>
      <c r="V124" s="204"/>
      <c r="W124" s="204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</row>
    <row r="125" spans="2:36" outlineLevel="1">
      <c r="B125" s="67"/>
      <c r="C125" s="72"/>
      <c r="D125" s="31"/>
      <c r="E125" s="65">
        <f t="shared" si="4"/>
        <v>0</v>
      </c>
      <c r="F125" s="33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204"/>
      <c r="U125" s="204"/>
      <c r="V125" s="204"/>
      <c r="W125" s="204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</row>
    <row r="126" spans="2:36" outlineLevel="1">
      <c r="B126" s="67"/>
      <c r="C126" s="72"/>
      <c r="D126" s="31"/>
      <c r="E126" s="65">
        <f t="shared" si="4"/>
        <v>0</v>
      </c>
      <c r="F126" s="33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204"/>
      <c r="U126" s="204"/>
      <c r="V126" s="204"/>
      <c r="W126" s="204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</row>
    <row r="127" spans="2:36" outlineLevel="1">
      <c r="B127" s="67"/>
      <c r="C127" s="72"/>
      <c r="D127" s="31"/>
      <c r="E127" s="65">
        <f t="shared" si="4"/>
        <v>0</v>
      </c>
      <c r="F127" s="33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204"/>
      <c r="U127" s="204"/>
      <c r="V127" s="204"/>
      <c r="W127" s="204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</row>
    <row r="128" spans="2:36" outlineLevel="1">
      <c r="B128" s="67"/>
      <c r="C128" s="72"/>
      <c r="D128" s="31"/>
      <c r="E128" s="65">
        <f t="shared" si="4"/>
        <v>0</v>
      </c>
      <c r="F128" s="33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204"/>
      <c r="U128" s="204"/>
      <c r="V128" s="204"/>
      <c r="W128" s="204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</row>
    <row r="129" spans="2:36" outlineLevel="1">
      <c r="B129" s="26"/>
      <c r="C129" s="33"/>
      <c r="D129" s="31"/>
      <c r="E129" s="65">
        <f t="shared" si="4"/>
        <v>0</v>
      </c>
      <c r="F129" s="33"/>
      <c r="G129" s="38"/>
      <c r="H129" s="12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204"/>
      <c r="U129" s="204"/>
      <c r="V129" s="204"/>
      <c r="W129" s="204"/>
      <c r="X129" s="197"/>
      <c r="Y129" s="197"/>
      <c r="Z129" s="197"/>
      <c r="AA129" s="210"/>
      <c r="AB129" s="197"/>
      <c r="AC129" s="197"/>
      <c r="AD129" s="197"/>
      <c r="AE129" s="197"/>
      <c r="AF129" s="197"/>
      <c r="AG129" s="197"/>
      <c r="AH129" s="197"/>
      <c r="AI129" s="197"/>
      <c r="AJ129" s="197"/>
    </row>
    <row r="130" spans="2:36" outlineLevel="1">
      <c r="B130" s="63"/>
      <c r="C130" s="64"/>
      <c r="D130" s="84"/>
      <c r="E130" s="65">
        <f t="shared" si="4"/>
        <v>0</v>
      </c>
      <c r="F130" s="33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204"/>
      <c r="U130" s="204"/>
      <c r="V130" s="204"/>
      <c r="W130" s="204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</row>
    <row r="131" spans="2:36" outlineLevel="1">
      <c r="B131" s="67"/>
      <c r="C131" s="124"/>
      <c r="D131" s="31"/>
      <c r="E131" s="65">
        <f t="shared" si="4"/>
        <v>0</v>
      </c>
      <c r="F131" s="33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204"/>
      <c r="U131" s="204"/>
      <c r="V131" s="204"/>
      <c r="W131" s="204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</row>
    <row r="132" spans="2:36" outlineLevel="1">
      <c r="B132" s="67"/>
      <c r="C132" s="75"/>
      <c r="D132" s="31"/>
      <c r="E132" s="65">
        <f t="shared" si="4"/>
        <v>0</v>
      </c>
      <c r="F132" s="33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204"/>
      <c r="U132" s="204"/>
      <c r="V132" s="204"/>
      <c r="W132" s="204"/>
      <c r="X132" s="197"/>
      <c r="Y132" s="197"/>
      <c r="Z132" s="197"/>
      <c r="AA132" s="197"/>
      <c r="AB132" s="197"/>
      <c r="AC132" s="195"/>
      <c r="AD132" s="195"/>
      <c r="AE132" s="195"/>
      <c r="AF132" s="195"/>
      <c r="AG132" s="195"/>
      <c r="AH132" s="195"/>
      <c r="AI132" s="195"/>
      <c r="AJ132" s="195"/>
    </row>
    <row r="133" spans="2:36" outlineLevel="1">
      <c r="B133" s="67"/>
      <c r="C133" s="72"/>
      <c r="D133" s="31"/>
      <c r="E133" s="65">
        <f t="shared" si="4"/>
        <v>0</v>
      </c>
      <c r="F133" s="33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204"/>
      <c r="U133" s="204"/>
      <c r="V133" s="204"/>
      <c r="W133" s="204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</row>
    <row r="134" spans="2:36" outlineLevel="1">
      <c r="B134" s="67"/>
      <c r="C134" s="72"/>
      <c r="D134" s="31"/>
      <c r="E134" s="65">
        <f t="shared" si="4"/>
        <v>0</v>
      </c>
      <c r="F134" s="33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204"/>
      <c r="U134" s="204"/>
      <c r="V134" s="204"/>
      <c r="W134" s="204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</row>
    <row r="135" spans="2:36" outlineLevel="1">
      <c r="B135" s="67"/>
      <c r="C135" s="72"/>
      <c r="D135" s="31"/>
      <c r="E135" s="65">
        <f t="shared" si="4"/>
        <v>0</v>
      </c>
      <c r="F135" s="33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204"/>
      <c r="U135" s="204"/>
      <c r="V135" s="204"/>
      <c r="W135" s="204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</row>
    <row r="136" spans="2:36" outlineLevel="1">
      <c r="B136" s="67"/>
      <c r="C136" s="72"/>
      <c r="D136" s="31"/>
      <c r="E136" s="58">
        <f t="shared" si="4"/>
        <v>0</v>
      </c>
      <c r="F136" s="33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204"/>
      <c r="U136" s="204"/>
      <c r="V136" s="204"/>
      <c r="W136" s="204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</row>
    <row r="137" spans="2:36" ht="14.25" outlineLevel="1" thickBot="1">
      <c r="B137" s="77"/>
      <c r="C137" s="78"/>
      <c r="D137" s="79"/>
      <c r="E137" s="73">
        <f t="shared" si="4"/>
        <v>0</v>
      </c>
      <c r="F137" s="80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206"/>
      <c r="U137" s="206"/>
      <c r="V137" s="206"/>
      <c r="W137" s="206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</row>
    <row r="138" spans="2:36">
      <c r="B138" s="85" t="s">
        <v>20</v>
      </c>
      <c r="C138" s="86" t="s">
        <v>24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2"/>
      <c r="AE138" s="212"/>
      <c r="AF138" s="212"/>
      <c r="AG138" s="212"/>
      <c r="AH138" s="212"/>
      <c r="AI138" s="212"/>
      <c r="AJ138" s="212"/>
    </row>
    <row r="139" spans="2:36">
      <c r="B139" s="85"/>
      <c r="C139" s="86">
        <f>MAX(E6:E128)</f>
        <v>3</v>
      </c>
      <c r="D139" s="8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36">
      <c r="B140" s="1"/>
      <c r="C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2" spans="2:36" ht="18" customHeight="1">
      <c r="D142" s="60"/>
      <c r="E142" s="60">
        <f>SUM(E6:E140)</f>
        <v>82</v>
      </c>
      <c r="F142" s="158">
        <f>SUM($F$5:F140)</f>
        <v>0</v>
      </c>
      <c r="G142" s="158">
        <f>SUM($G$6:G128)</f>
        <v>10</v>
      </c>
      <c r="H142" s="158">
        <f>SUM($G$6:H128)</f>
        <v>21</v>
      </c>
      <c r="I142" s="158">
        <f>SUM($G$6:I128)</f>
        <v>30</v>
      </c>
      <c r="K142" s="158">
        <f>SUM($G$6:K128)</f>
        <v>48</v>
      </c>
      <c r="R142" s="158">
        <f>SUM($G$6:R128)</f>
        <v>82</v>
      </c>
      <c r="S142" s="158">
        <f>SUM($G$6:S128)</f>
        <v>82</v>
      </c>
      <c r="T142" s="158">
        <f>SUM($G$6:T128)</f>
        <v>82</v>
      </c>
      <c r="U142" s="158">
        <f>SUM($G$6:U128)</f>
        <v>82</v>
      </c>
      <c r="V142" s="158">
        <f>SUM($G$6:V128)</f>
        <v>82</v>
      </c>
      <c r="W142" s="158">
        <f>SUM($G$6:W128)</f>
        <v>82</v>
      </c>
      <c r="X142" s="158">
        <f>SUM($G$6:X128)</f>
        <v>82</v>
      </c>
      <c r="Y142" s="158">
        <f>SUM($G$6:Y128)</f>
        <v>82</v>
      </c>
      <c r="AA142" s="158">
        <f>SUM($G$6:AA128)</f>
        <v>82</v>
      </c>
      <c r="AB142" s="158">
        <f>SUM($G$6:AB128)</f>
        <v>82</v>
      </c>
      <c r="AC142" s="158">
        <f>SUM($G$6:AC128)</f>
        <v>82</v>
      </c>
    </row>
    <row r="143" spans="2:36" ht="18" customHeight="1">
      <c r="C143" s="88" t="s">
        <v>25</v>
      </c>
      <c r="D143" s="89" t="e">
        <f>SUM(#REF!)</f>
        <v>#REF!</v>
      </c>
    </row>
    <row r="144" spans="2:36" ht="18" customHeight="1"/>
    <row r="145" spans="2:29" ht="18" customHeight="1"/>
    <row r="146" spans="2:29" ht="18" customHeight="1">
      <c r="B146" s="90" t="s">
        <v>26</v>
      </c>
      <c r="C146" s="91"/>
      <c r="D146" s="92">
        <f>COUNTIF(F6:AC128,"不戦勝")*3</f>
        <v>0</v>
      </c>
    </row>
    <row r="147" spans="2:29" ht="18" customHeight="1">
      <c r="B147" s="93" t="s">
        <v>27</v>
      </c>
      <c r="C147" s="91"/>
      <c r="D147" s="94" t="e">
        <f>D143-D146</f>
        <v>#REF!</v>
      </c>
      <c r="I147" s="95" t="s">
        <v>28</v>
      </c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7"/>
      <c r="AA147" s="96"/>
      <c r="AB147" s="96"/>
    </row>
    <row r="148" spans="2:29" ht="18" customHeight="1">
      <c r="B148" s="90"/>
      <c r="C148" s="91"/>
      <c r="D148" s="98"/>
      <c r="E148" s="49"/>
      <c r="F148" s="49"/>
      <c r="G148" s="99"/>
      <c r="H148" s="99"/>
      <c r="I148" s="43" t="s">
        <v>29</v>
      </c>
      <c r="J148" s="44"/>
      <c r="K148" s="44"/>
      <c r="L148" s="44"/>
      <c r="M148" s="44"/>
      <c r="N148" s="44"/>
      <c r="O148" s="44"/>
      <c r="P148" s="44"/>
      <c r="Q148" s="44"/>
      <c r="R148" s="45"/>
      <c r="S148" s="46"/>
      <c r="T148" s="45"/>
      <c r="U148" s="46"/>
      <c r="V148" s="100"/>
      <c r="W148" s="101"/>
      <c r="X148" s="99"/>
      <c r="AA148" s="101"/>
      <c r="AB148" s="100"/>
    </row>
    <row r="149" spans="2:29" ht="18" customHeight="1">
      <c r="C149" s="90"/>
      <c r="D149" s="158"/>
      <c r="E149" s="49"/>
      <c r="F149" s="49"/>
      <c r="H149" s="99"/>
      <c r="I149" s="47"/>
      <c r="J149" s="216"/>
      <c r="K149" s="44"/>
      <c r="L149" s="44"/>
      <c r="M149" s="44"/>
      <c r="N149" s="44"/>
      <c r="O149" s="44"/>
      <c r="P149" s="44"/>
      <c r="Q149" s="44"/>
      <c r="R149" s="45"/>
      <c r="S149" s="46"/>
      <c r="T149" s="45"/>
      <c r="U149" s="46"/>
      <c r="V149" s="102"/>
      <c r="W149" s="45"/>
      <c r="X149" s="99"/>
      <c r="Y149" s="25"/>
      <c r="Z149" s="25"/>
      <c r="AA149" s="101"/>
      <c r="AB149" s="102"/>
      <c r="AC149" s="99"/>
    </row>
    <row r="150" spans="2:29" ht="18" customHeight="1">
      <c r="C150" s="90" t="s">
        <v>30</v>
      </c>
      <c r="E150" s="49"/>
      <c r="F150" s="49"/>
      <c r="H150" s="99"/>
      <c r="I150" s="47">
        <v>1</v>
      </c>
      <c r="J150" s="216"/>
      <c r="K150" s="103"/>
      <c r="L150" s="103"/>
      <c r="M150" s="103"/>
      <c r="N150" s="103"/>
      <c r="O150" s="103"/>
      <c r="P150" s="103"/>
      <c r="Q150" s="103"/>
      <c r="R150" s="104"/>
      <c r="S150" s="105"/>
      <c r="T150" s="104"/>
      <c r="U150" s="105"/>
      <c r="V150" s="106"/>
      <c r="W150" s="104"/>
      <c r="X150" s="99"/>
      <c r="Y150" s="25"/>
      <c r="Z150" s="25"/>
      <c r="AA150" s="107"/>
      <c r="AB150" s="106"/>
      <c r="AC150" s="99"/>
    </row>
    <row r="151" spans="2:29" ht="18" customHeight="1">
      <c r="B151" s="158" t="s">
        <v>31</v>
      </c>
      <c r="C151" s="48" t="s">
        <v>32</v>
      </c>
      <c r="D151" s="158" t="s">
        <v>15</v>
      </c>
      <c r="E151" s="49" t="s">
        <v>33</v>
      </c>
      <c r="F151" s="49"/>
      <c r="H151" s="99"/>
      <c r="I151" s="47">
        <v>2</v>
      </c>
      <c r="J151" s="216"/>
      <c r="K151" s="103"/>
      <c r="L151" s="103"/>
      <c r="M151" s="103"/>
      <c r="N151" s="103"/>
      <c r="O151" s="103"/>
      <c r="P151" s="103"/>
      <c r="Q151" s="103"/>
      <c r="R151" s="104"/>
      <c r="S151" s="105"/>
      <c r="T151" s="104"/>
      <c r="U151" s="105"/>
      <c r="V151" s="106"/>
      <c r="W151" s="104"/>
      <c r="X151" s="25"/>
      <c r="Y151" s="25"/>
      <c r="Z151" s="25"/>
      <c r="AA151" s="107"/>
      <c r="AB151" s="106"/>
      <c r="AC151" s="99"/>
    </row>
    <row r="152" spans="2:29" ht="18" customHeight="1">
      <c r="B152" s="158">
        <v>1</v>
      </c>
      <c r="C152" s="50"/>
      <c r="D152" s="158"/>
      <c r="E152" s="108"/>
      <c r="F152" s="99"/>
      <c r="H152" s="99"/>
      <c r="I152" s="47">
        <v>3</v>
      </c>
      <c r="J152" s="216"/>
      <c r="K152" s="103"/>
      <c r="L152" s="103"/>
      <c r="M152" s="103"/>
      <c r="N152" s="103"/>
      <c r="O152" s="103"/>
      <c r="P152" s="103"/>
      <c r="Q152" s="103"/>
      <c r="R152" s="104"/>
      <c r="S152" s="46"/>
      <c r="T152" s="104"/>
      <c r="U152" s="46"/>
      <c r="V152" s="102"/>
      <c r="W152" s="45"/>
      <c r="X152" s="25"/>
      <c r="Y152" s="25"/>
      <c r="Z152" s="25"/>
      <c r="AA152" s="101"/>
      <c r="AB152" s="102"/>
      <c r="AC152" s="99"/>
    </row>
    <row r="153" spans="2:29" ht="18" customHeight="1">
      <c r="B153" s="158">
        <v>2</v>
      </c>
      <c r="C153" s="50"/>
      <c r="D153" s="158"/>
      <c r="E153" s="108"/>
      <c r="F153" s="99"/>
      <c r="H153" s="99"/>
      <c r="I153" s="47">
        <v>4</v>
      </c>
      <c r="J153" s="216"/>
      <c r="K153" s="44"/>
      <c r="L153" s="44"/>
      <c r="M153" s="44"/>
      <c r="N153" s="44"/>
      <c r="O153" s="44"/>
      <c r="P153" s="44"/>
      <c r="Q153" s="44"/>
      <c r="R153" s="45"/>
      <c r="S153" s="46"/>
      <c r="T153" s="45"/>
      <c r="U153" s="46"/>
      <c r="V153" s="102"/>
      <c r="W153" s="45"/>
      <c r="X153" s="25"/>
      <c r="Y153" s="25"/>
      <c r="Z153" s="25"/>
      <c r="AA153" s="101"/>
      <c r="AB153" s="102"/>
      <c r="AC153" s="99"/>
    </row>
    <row r="154" spans="2:29" ht="18" customHeight="1">
      <c r="B154" s="158">
        <v>3</v>
      </c>
      <c r="C154" s="50"/>
      <c r="D154" s="158"/>
      <c r="E154" s="108"/>
      <c r="F154" s="99"/>
      <c r="H154" s="99"/>
      <c r="I154" s="47">
        <v>5</v>
      </c>
      <c r="J154" s="216"/>
      <c r="K154" s="44"/>
      <c r="L154" s="44"/>
      <c r="M154" s="44"/>
      <c r="N154" s="44"/>
      <c r="O154" s="44"/>
      <c r="P154" s="44"/>
      <c r="Q154" s="44"/>
      <c r="R154" s="45"/>
      <c r="S154" s="46"/>
      <c r="T154" s="45"/>
      <c r="U154" s="46"/>
      <c r="V154" s="102"/>
      <c r="W154" s="45"/>
      <c r="X154" s="25"/>
      <c r="Y154" s="25"/>
      <c r="Z154" s="25"/>
      <c r="AA154" s="101"/>
      <c r="AB154" s="102"/>
      <c r="AC154" s="99"/>
    </row>
    <row r="155" spans="2:29" ht="18" customHeight="1">
      <c r="B155" s="158">
        <v>4</v>
      </c>
      <c r="C155" s="50"/>
      <c r="D155" s="158"/>
      <c r="E155" s="108"/>
      <c r="F155" s="99"/>
      <c r="H155" s="99"/>
      <c r="I155" s="47">
        <v>6</v>
      </c>
      <c r="J155" s="216"/>
      <c r="K155" s="44"/>
      <c r="L155" s="44"/>
      <c r="M155" s="44"/>
      <c r="N155" s="44"/>
      <c r="O155" s="44"/>
      <c r="P155" s="44"/>
      <c r="Q155" s="44"/>
      <c r="R155" s="45"/>
      <c r="S155" s="46"/>
      <c r="T155" s="45"/>
      <c r="U155" s="46"/>
      <c r="V155" s="102"/>
      <c r="W155" s="45"/>
      <c r="X155" s="99"/>
      <c r="Y155" s="25"/>
      <c r="Z155" s="25"/>
      <c r="AA155" s="101"/>
      <c r="AB155" s="102"/>
      <c r="AC155" s="99"/>
    </row>
    <row r="156" spans="2:29" ht="18" customHeight="1">
      <c r="B156" s="158">
        <v>5</v>
      </c>
      <c r="C156" s="50"/>
      <c r="D156" s="158"/>
      <c r="E156" s="108"/>
      <c r="F156" s="99"/>
      <c r="H156" s="99"/>
      <c r="I156" s="47">
        <v>7</v>
      </c>
      <c r="J156" s="216"/>
      <c r="K156" s="44"/>
      <c r="L156" s="44"/>
      <c r="M156" s="44"/>
      <c r="N156" s="44"/>
      <c r="O156" s="44"/>
      <c r="P156" s="44"/>
      <c r="Q156" s="44"/>
      <c r="R156" s="45"/>
      <c r="S156" s="46"/>
      <c r="T156" s="45"/>
      <c r="U156" s="46"/>
      <c r="V156" s="102"/>
      <c r="W156" s="45"/>
      <c r="X156" s="99"/>
      <c r="Y156" s="25"/>
      <c r="Z156" s="25"/>
      <c r="AA156" s="101"/>
      <c r="AB156" s="102"/>
      <c r="AC156" s="99"/>
    </row>
    <row r="157" spans="2:29" ht="18" customHeight="1">
      <c r="B157" s="158">
        <v>6</v>
      </c>
      <c r="C157" s="50"/>
      <c r="D157" s="158"/>
      <c r="E157" s="108"/>
      <c r="F157" s="99"/>
      <c r="H157" s="99"/>
      <c r="I157" s="47">
        <v>8</v>
      </c>
      <c r="J157" s="216"/>
      <c r="K157" s="44"/>
      <c r="L157" s="44"/>
      <c r="M157" s="44"/>
      <c r="N157" s="44"/>
      <c r="O157" s="44"/>
      <c r="P157" s="44"/>
      <c r="Q157" s="44"/>
      <c r="R157" s="45"/>
      <c r="S157" s="46"/>
      <c r="T157" s="45"/>
      <c r="U157" s="46"/>
      <c r="V157" s="102"/>
      <c r="W157" s="45"/>
      <c r="X157" s="99"/>
      <c r="Y157" s="25"/>
      <c r="Z157" s="25"/>
      <c r="AA157" s="101"/>
      <c r="AB157" s="102"/>
      <c r="AC157" s="99"/>
    </row>
    <row r="158" spans="2:29" ht="18" customHeight="1">
      <c r="B158" s="158">
        <v>7</v>
      </c>
      <c r="C158" s="50"/>
      <c r="D158" s="158"/>
      <c r="E158" s="108"/>
      <c r="F158" s="99"/>
      <c r="H158" s="99"/>
      <c r="I158" s="47"/>
      <c r="J158" s="216"/>
      <c r="K158" s="44"/>
      <c r="L158" s="44"/>
      <c r="M158" s="44"/>
      <c r="N158" s="44"/>
      <c r="O158" s="44"/>
      <c r="P158" s="44"/>
      <c r="Q158" s="44"/>
      <c r="R158" s="45"/>
      <c r="S158" s="46"/>
      <c r="T158" s="45"/>
      <c r="U158" s="46"/>
      <c r="V158" s="102"/>
      <c r="W158" s="45"/>
      <c r="X158" s="99"/>
      <c r="Y158" s="25"/>
      <c r="Z158" s="25"/>
      <c r="AA158" s="101"/>
      <c r="AB158" s="102"/>
      <c r="AC158" s="99"/>
    </row>
    <row r="159" spans="2:29" ht="18" customHeight="1">
      <c r="C159" s="52"/>
      <c r="E159" s="49"/>
      <c r="F159" s="99"/>
      <c r="G159" s="99"/>
      <c r="H159" s="99"/>
      <c r="I159" s="99"/>
      <c r="J159" s="99"/>
      <c r="V159" s="99"/>
      <c r="W159" s="109"/>
      <c r="Y159" s="99"/>
      <c r="Z159" s="99"/>
      <c r="AA159" s="99"/>
      <c r="AB159" s="99"/>
    </row>
    <row r="160" spans="2:29" ht="18" customHeight="1">
      <c r="C160" s="50"/>
      <c r="E160" s="49"/>
      <c r="F160" s="99"/>
      <c r="G160" s="99"/>
      <c r="H160" s="99"/>
      <c r="I160" s="110" t="s">
        <v>34</v>
      </c>
      <c r="J160" s="105"/>
      <c r="K160" s="111"/>
      <c r="L160" s="175"/>
      <c r="M160" s="175"/>
      <c r="N160" s="175"/>
      <c r="O160" s="175"/>
      <c r="P160" s="175"/>
      <c r="Q160" s="175"/>
      <c r="R160" s="107"/>
      <c r="S160" s="111"/>
      <c r="T160" s="107"/>
      <c r="U160" s="111"/>
      <c r="V160" s="105"/>
      <c r="W160" s="107"/>
      <c r="Y160" s="99"/>
      <c r="Z160" s="99"/>
      <c r="AA160" s="104"/>
      <c r="AB160" s="105"/>
    </row>
    <row r="161" spans="3:28" ht="18" customHeight="1">
      <c r="C161" s="50"/>
      <c r="E161" s="49"/>
      <c r="F161" s="99"/>
      <c r="G161" s="99"/>
      <c r="H161" s="99"/>
      <c r="I161" s="112" t="s">
        <v>35</v>
      </c>
      <c r="J161" s="115"/>
      <c r="K161" s="113"/>
      <c r="L161" s="176"/>
      <c r="M161" s="176"/>
      <c r="N161" s="176"/>
      <c r="O161" s="176"/>
      <c r="P161" s="176"/>
      <c r="Q161" s="176"/>
      <c r="R161" s="114"/>
      <c r="S161" s="113"/>
      <c r="T161" s="114"/>
      <c r="U161" s="113"/>
      <c r="V161" s="115"/>
      <c r="W161" s="114"/>
      <c r="Y161" s="99"/>
      <c r="Z161" s="99"/>
      <c r="AA161" s="116"/>
      <c r="AB161" s="115"/>
    </row>
    <row r="162" spans="3:28" ht="18" customHeight="1">
      <c r="C162" s="50"/>
      <c r="E162" s="49"/>
      <c r="F162" s="99"/>
      <c r="G162" s="99"/>
      <c r="H162" s="99"/>
      <c r="I162" s="99"/>
      <c r="J162" s="99"/>
      <c r="V162" s="99"/>
      <c r="Y162" s="99"/>
      <c r="Z162" s="99"/>
      <c r="AA162" s="99"/>
      <c r="AB162" s="99"/>
    </row>
    <row r="163" spans="3:28" ht="18" customHeight="1">
      <c r="C163" s="52"/>
      <c r="E163" s="49"/>
      <c r="F163" s="99"/>
      <c r="G163" s="99"/>
      <c r="H163" s="53"/>
      <c r="I163" s="99"/>
      <c r="J163" s="99"/>
      <c r="V163" s="99"/>
      <c r="Y163" s="99"/>
      <c r="Z163" s="99"/>
      <c r="AA163" s="99"/>
      <c r="AB163" s="99"/>
    </row>
    <row r="164" spans="3:28" ht="18" customHeight="1">
      <c r="C164" s="50"/>
      <c r="E164" s="49"/>
      <c r="F164" s="99"/>
      <c r="G164" s="99"/>
      <c r="H164" s="99"/>
      <c r="I164" s="99"/>
      <c r="J164" s="99"/>
      <c r="V164" s="99"/>
      <c r="Y164" s="99"/>
      <c r="Z164" s="99"/>
      <c r="AA164" s="99"/>
      <c r="AB164" s="99"/>
    </row>
    <row r="165" spans="3:28" ht="18" customHeight="1">
      <c r="C165" s="50"/>
      <c r="D165" s="158"/>
      <c r="E165" s="49"/>
      <c r="F165" s="99"/>
      <c r="G165" s="99"/>
      <c r="H165" s="99"/>
      <c r="I165" s="117"/>
      <c r="J165" s="117"/>
      <c r="K165" s="118"/>
      <c r="L165" s="118"/>
      <c r="M165" s="118"/>
      <c r="N165" s="118"/>
      <c r="O165" s="118"/>
      <c r="P165" s="118"/>
      <c r="Q165" s="118"/>
      <c r="V165" s="119"/>
      <c r="Y165" s="99"/>
      <c r="Z165" s="99"/>
      <c r="AA165" s="99"/>
      <c r="AB165" s="119"/>
    </row>
    <row r="166" spans="3:28" ht="18" customHeight="1">
      <c r="C166" s="50"/>
      <c r="E166" s="49"/>
      <c r="F166" s="99"/>
      <c r="G166" s="99"/>
      <c r="H166" s="99"/>
      <c r="I166" s="99"/>
      <c r="J166" s="99"/>
      <c r="K166" s="53"/>
      <c r="L166" s="53"/>
      <c r="M166" s="53"/>
      <c r="N166" s="53"/>
      <c r="O166" s="53"/>
      <c r="P166" s="53"/>
      <c r="Q166" s="53"/>
      <c r="V166" s="119"/>
      <c r="Y166" s="99"/>
      <c r="Z166" s="99"/>
      <c r="AA166" s="99"/>
      <c r="AB166" s="119"/>
    </row>
    <row r="167" spans="3:28" ht="18" customHeight="1">
      <c r="C167" s="50"/>
      <c r="E167" s="49"/>
      <c r="F167" s="99"/>
      <c r="G167" s="99"/>
      <c r="H167" s="99"/>
      <c r="I167" s="99"/>
      <c r="J167" s="99"/>
      <c r="K167" s="118"/>
      <c r="L167" s="118"/>
      <c r="M167" s="118"/>
      <c r="N167" s="118"/>
      <c r="O167" s="118"/>
      <c r="P167" s="118"/>
      <c r="Q167" s="118"/>
      <c r="V167" s="119"/>
      <c r="Y167" s="99"/>
      <c r="Z167" s="99"/>
      <c r="AA167" s="99"/>
      <c r="AB167" s="119"/>
    </row>
    <row r="168" spans="3:28" ht="18" customHeight="1">
      <c r="C168" s="50"/>
      <c r="E168" s="49"/>
      <c r="K168" s="53"/>
      <c r="L168" s="53"/>
      <c r="M168" s="53"/>
      <c r="N168" s="53"/>
      <c r="O168" s="53"/>
      <c r="P168" s="53"/>
      <c r="Q168" s="53"/>
      <c r="V168" s="119"/>
      <c r="AB168" s="119"/>
    </row>
    <row r="169" spans="3:28" ht="18" customHeight="1">
      <c r="C169" s="50"/>
      <c r="K169" s="118"/>
      <c r="L169" s="118"/>
      <c r="M169" s="118"/>
      <c r="N169" s="118"/>
      <c r="O169" s="118"/>
      <c r="P169" s="118"/>
      <c r="Q169" s="118"/>
      <c r="V169" s="119"/>
      <c r="AB169" s="119"/>
    </row>
    <row r="170" spans="3:28">
      <c r="C170" s="50"/>
      <c r="K170" s="53"/>
      <c r="L170" s="53"/>
      <c r="M170" s="53"/>
      <c r="N170" s="53"/>
      <c r="O170" s="53"/>
      <c r="P170" s="53"/>
      <c r="Q170" s="53"/>
      <c r="V170" s="119"/>
      <c r="AB170" s="119"/>
    </row>
    <row r="171" spans="3:28">
      <c r="C171" s="50"/>
      <c r="K171" s="118"/>
      <c r="L171" s="118"/>
      <c r="M171" s="118"/>
      <c r="N171" s="118"/>
      <c r="O171" s="118"/>
      <c r="P171" s="118"/>
      <c r="Q171" s="118"/>
      <c r="V171" s="119"/>
      <c r="AB171" s="119"/>
    </row>
    <row r="172" spans="3:28">
      <c r="C172" s="50"/>
      <c r="K172" s="53"/>
      <c r="L172" s="53"/>
      <c r="M172" s="53"/>
      <c r="N172" s="53"/>
      <c r="O172" s="53"/>
      <c r="P172" s="53"/>
      <c r="Q172" s="53"/>
      <c r="V172" s="119"/>
      <c r="AB172" s="119"/>
    </row>
    <row r="173" spans="3:28">
      <c r="K173" s="118"/>
      <c r="L173" s="118"/>
      <c r="M173" s="118"/>
      <c r="N173" s="118"/>
      <c r="O173" s="118"/>
      <c r="P173" s="118"/>
      <c r="Q173" s="118"/>
      <c r="V173" s="119"/>
      <c r="AB173" s="119"/>
    </row>
    <row r="174" spans="3:28" ht="17.25" customHeight="1">
      <c r="C174" s="53"/>
      <c r="K174" s="53"/>
      <c r="L174" s="53"/>
      <c r="M174" s="53"/>
      <c r="N174" s="53"/>
      <c r="O174" s="53"/>
      <c r="P174" s="53"/>
      <c r="Q174" s="53"/>
      <c r="V174" s="119"/>
      <c r="AB174" s="119"/>
    </row>
    <row r="175" spans="3:28">
      <c r="K175" s="118"/>
      <c r="L175" s="118"/>
      <c r="M175" s="118"/>
      <c r="N175" s="118"/>
      <c r="O175" s="118"/>
      <c r="P175" s="118"/>
      <c r="Q175" s="118"/>
      <c r="V175" s="119"/>
      <c r="AB175" s="119"/>
    </row>
    <row r="176" spans="3:28">
      <c r="K176" s="53"/>
      <c r="L176" s="53"/>
      <c r="M176" s="53"/>
      <c r="N176" s="53"/>
      <c r="O176" s="53"/>
      <c r="P176" s="53"/>
      <c r="Q176" s="53"/>
      <c r="V176" s="119"/>
      <c r="AB176" s="119"/>
    </row>
    <row r="177" spans="2:29">
      <c r="K177" s="118"/>
      <c r="L177" s="118"/>
      <c r="M177" s="118"/>
      <c r="N177" s="118"/>
      <c r="O177" s="118"/>
      <c r="P177" s="118"/>
      <c r="Q177" s="118"/>
      <c r="V177" s="119"/>
      <c r="AB177" s="119"/>
    </row>
    <row r="178" spans="2:29">
      <c r="V178" s="119"/>
      <c r="AB178" s="119"/>
    </row>
    <row r="181" spans="2:29">
      <c r="B181" s="25"/>
      <c r="C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</sheetData>
  <mergeCells count="2">
    <mergeCell ref="R2:X2"/>
    <mergeCell ref="B4:B5"/>
  </mergeCells>
  <phoneticPr fontId="2"/>
  <conditionalFormatting sqref="E119:E128 E32 E26:E29 E50:E57 E90:E104 E62:E87 E59:E60 E6:E23 E106:E116 E35:E48">
    <cfRule type="cellIs" dxfId="37" priority="30" stopIfTrue="1" operator="equal">
      <formula>$C$139</formula>
    </cfRule>
  </conditionalFormatting>
  <conditionalFormatting sqref="E105">
    <cfRule type="cellIs" dxfId="36" priority="29" stopIfTrue="1" operator="equal">
      <formula>$C$139</formula>
    </cfRule>
  </conditionalFormatting>
  <conditionalFormatting sqref="E117">
    <cfRule type="cellIs" dxfId="35" priority="28" stopIfTrue="1" operator="equal">
      <formula>$C$139</formula>
    </cfRule>
  </conditionalFormatting>
  <conditionalFormatting sqref="E24:E25">
    <cfRule type="cellIs" dxfId="34" priority="27" stopIfTrue="1" operator="equal">
      <formula>$C$139</formula>
    </cfRule>
  </conditionalFormatting>
  <conditionalFormatting sqref="E88">
    <cfRule type="cellIs" dxfId="33" priority="26" stopIfTrue="1" operator="equal">
      <formula>$C$139</formula>
    </cfRule>
  </conditionalFormatting>
  <conditionalFormatting sqref="E30">
    <cfRule type="cellIs" dxfId="32" priority="25" stopIfTrue="1" operator="equal">
      <formula>$C$139</formula>
    </cfRule>
  </conditionalFormatting>
  <conditionalFormatting sqref="E31">
    <cfRule type="cellIs" dxfId="31" priority="24" stopIfTrue="1" operator="equal">
      <formula>$C$139</formula>
    </cfRule>
  </conditionalFormatting>
  <conditionalFormatting sqref="E118">
    <cfRule type="cellIs" dxfId="30" priority="23" stopIfTrue="1" operator="equal">
      <formula>$C$139</formula>
    </cfRule>
  </conditionalFormatting>
  <conditionalFormatting sqref="E89">
    <cfRule type="cellIs" dxfId="29" priority="22" stopIfTrue="1" operator="equal">
      <formula>$C$139</formula>
    </cfRule>
  </conditionalFormatting>
  <conditionalFormatting sqref="E50:E57 E59:E60 E6:E32 E62:E128 E35:E48">
    <cfRule type="cellIs" dxfId="28" priority="21" stopIfTrue="1" operator="equal">
      <formula>$C$139</formula>
    </cfRule>
    <cfRule type="cellIs" dxfId="27" priority="31" stopIfTrue="1" operator="equal">
      <formula>$C$139</formula>
    </cfRule>
    <cfRule type="cellIs" dxfId="26" priority="32" stopIfTrue="1" operator="equal">
      <formula>$C$139</formula>
    </cfRule>
  </conditionalFormatting>
  <conditionalFormatting sqref="E33:E34">
    <cfRule type="cellIs" dxfId="25" priority="18" stopIfTrue="1" operator="equal">
      <formula>$C$139</formula>
    </cfRule>
  </conditionalFormatting>
  <conditionalFormatting sqref="E33:E34">
    <cfRule type="cellIs" dxfId="24" priority="17" stopIfTrue="1" operator="equal">
      <formula>$C$139</formula>
    </cfRule>
    <cfRule type="cellIs" dxfId="23" priority="19" stopIfTrue="1" operator="equal">
      <formula>$C$139</formula>
    </cfRule>
    <cfRule type="cellIs" dxfId="22" priority="20" stopIfTrue="1" operator="equal">
      <formula>$C$139</formula>
    </cfRule>
  </conditionalFormatting>
  <conditionalFormatting sqref="E61">
    <cfRule type="cellIs" dxfId="21" priority="14" stopIfTrue="1" operator="equal">
      <formula>$C$139</formula>
    </cfRule>
  </conditionalFormatting>
  <conditionalFormatting sqref="E61">
    <cfRule type="cellIs" dxfId="20" priority="13" stopIfTrue="1" operator="equal">
      <formula>$C$139</formula>
    </cfRule>
    <cfRule type="cellIs" dxfId="19" priority="15" stopIfTrue="1" operator="equal">
      <formula>$C$139</formula>
    </cfRule>
    <cfRule type="cellIs" dxfId="18" priority="16" stopIfTrue="1" operator="equal">
      <formula>$C$139</formula>
    </cfRule>
  </conditionalFormatting>
  <conditionalFormatting sqref="E49">
    <cfRule type="cellIs" dxfId="17" priority="10" stopIfTrue="1" operator="equal">
      <formula>$C$139</formula>
    </cfRule>
  </conditionalFormatting>
  <conditionalFormatting sqref="E49">
    <cfRule type="cellIs" dxfId="16" priority="9" stopIfTrue="1" operator="equal">
      <formula>$C$139</formula>
    </cfRule>
    <cfRule type="cellIs" dxfId="15" priority="11" stopIfTrue="1" operator="equal">
      <formula>$C$139</formula>
    </cfRule>
    <cfRule type="cellIs" dxfId="14" priority="12" stopIfTrue="1" operator="equal">
      <formula>$C$139</formula>
    </cfRule>
  </conditionalFormatting>
  <conditionalFormatting sqref="E129:E137">
    <cfRule type="cellIs" dxfId="13" priority="6" stopIfTrue="1" operator="equal">
      <formula>$C$139</formula>
    </cfRule>
  </conditionalFormatting>
  <conditionalFormatting sqref="E129:E137">
    <cfRule type="cellIs" dxfId="12" priority="5" stopIfTrue="1" operator="equal">
      <formula>$C$139</formula>
    </cfRule>
    <cfRule type="cellIs" dxfId="11" priority="7" stopIfTrue="1" operator="equal">
      <formula>$C$139</formula>
    </cfRule>
    <cfRule type="cellIs" dxfId="10" priority="8" stopIfTrue="1" operator="equal">
      <formula>$C$139</formula>
    </cfRule>
  </conditionalFormatting>
  <conditionalFormatting sqref="E58">
    <cfRule type="cellIs" dxfId="9" priority="2" stopIfTrue="1" operator="equal">
      <formula>$C$139</formula>
    </cfRule>
  </conditionalFormatting>
  <conditionalFormatting sqref="E58">
    <cfRule type="cellIs" dxfId="8" priority="1" stopIfTrue="1" operator="equal">
      <formula>$C$139</formula>
    </cfRule>
    <cfRule type="cellIs" dxfId="7" priority="3" stopIfTrue="1" operator="equal">
      <formula>$C$139</formula>
    </cfRule>
    <cfRule type="cellIs" dxfId="6" priority="4" stopIfTrue="1" operator="equal">
      <formula>$C$139</formula>
    </cfRule>
  </conditionalFormatting>
  <pageMargins left="0.7" right="0.7" top="0.75" bottom="0.75" header="0.3" footer="0.3"/>
  <pageSetup paperSize="9" scale="35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48"/>
  <sheetViews>
    <sheetView zoomScale="70" zoomScaleNormal="70" workbookViewId="0">
      <pane ySplit="5" topLeftCell="A6" activePane="bottomLeft" state="frozen"/>
      <selection activeCell="D62" sqref="D62"/>
      <selection pane="bottomLeft" activeCell="M27" sqref="M27"/>
    </sheetView>
  </sheetViews>
  <sheetFormatPr defaultRowHeight="13.5" outlineLevelRow="1"/>
  <cols>
    <col min="1" max="1" width="3.25" style="21" customWidth="1"/>
    <col min="2" max="2" width="8.375" style="22" customWidth="1"/>
    <col min="3" max="3" width="13.5" style="23" customWidth="1"/>
    <col min="4" max="4" width="18.125" style="21" customWidth="1"/>
    <col min="5" max="5" width="10.625" style="24" customWidth="1"/>
    <col min="6" max="6" width="5.875" style="22" customWidth="1"/>
    <col min="7" max="21" width="8.75" style="22" customWidth="1"/>
    <col min="22" max="22" width="2" style="22" customWidth="1"/>
    <col min="23" max="27" width="8.75" style="22" customWidth="1"/>
    <col min="28" max="32" width="8.75" style="21" customWidth="1"/>
    <col min="33" max="263" width="9" style="21"/>
    <col min="264" max="264" width="3.25" style="21" customWidth="1"/>
    <col min="265" max="265" width="8.375" style="21" customWidth="1"/>
    <col min="266" max="266" width="13.5" style="21" customWidth="1"/>
    <col min="267" max="267" width="18.125" style="21" customWidth="1"/>
    <col min="268" max="268" width="10.625" style="21" customWidth="1"/>
    <col min="269" max="269" width="5.875" style="21" customWidth="1"/>
    <col min="270" max="275" width="9.125" style="21" customWidth="1"/>
    <col min="276" max="276" width="1" style="21" customWidth="1"/>
    <col min="277" max="277" width="6.5" style="21" customWidth="1"/>
    <col min="278" max="283" width="9.125" style="21" customWidth="1"/>
    <col min="284" max="519" width="9" style="21"/>
    <col min="520" max="520" width="3.25" style="21" customWidth="1"/>
    <col min="521" max="521" width="8.375" style="21" customWidth="1"/>
    <col min="522" max="522" width="13.5" style="21" customWidth="1"/>
    <col min="523" max="523" width="18.125" style="21" customWidth="1"/>
    <col min="524" max="524" width="10.625" style="21" customWidth="1"/>
    <col min="525" max="525" width="5.875" style="21" customWidth="1"/>
    <col min="526" max="531" width="9.125" style="21" customWidth="1"/>
    <col min="532" max="532" width="1" style="21" customWidth="1"/>
    <col min="533" max="533" width="6.5" style="21" customWidth="1"/>
    <col min="534" max="539" width="9.125" style="21" customWidth="1"/>
    <col min="540" max="775" width="9" style="21"/>
    <col min="776" max="776" width="3.25" style="21" customWidth="1"/>
    <col min="777" max="777" width="8.375" style="21" customWidth="1"/>
    <col min="778" max="778" width="13.5" style="21" customWidth="1"/>
    <col min="779" max="779" width="18.125" style="21" customWidth="1"/>
    <col min="780" max="780" width="10.625" style="21" customWidth="1"/>
    <col min="781" max="781" width="5.875" style="21" customWidth="1"/>
    <col min="782" max="787" width="9.125" style="21" customWidth="1"/>
    <col min="788" max="788" width="1" style="21" customWidth="1"/>
    <col min="789" max="789" width="6.5" style="21" customWidth="1"/>
    <col min="790" max="795" width="9.125" style="21" customWidth="1"/>
    <col min="796" max="1031" width="9" style="21"/>
    <col min="1032" max="1032" width="3.25" style="21" customWidth="1"/>
    <col min="1033" max="1033" width="8.375" style="21" customWidth="1"/>
    <col min="1034" max="1034" width="13.5" style="21" customWidth="1"/>
    <col min="1035" max="1035" width="18.125" style="21" customWidth="1"/>
    <col min="1036" max="1036" width="10.625" style="21" customWidth="1"/>
    <col min="1037" max="1037" width="5.875" style="21" customWidth="1"/>
    <col min="1038" max="1043" width="9.125" style="21" customWidth="1"/>
    <col min="1044" max="1044" width="1" style="21" customWidth="1"/>
    <col min="1045" max="1045" width="6.5" style="21" customWidth="1"/>
    <col min="1046" max="1051" width="9.125" style="21" customWidth="1"/>
    <col min="1052" max="1287" width="9" style="21"/>
    <col min="1288" max="1288" width="3.25" style="21" customWidth="1"/>
    <col min="1289" max="1289" width="8.375" style="21" customWidth="1"/>
    <col min="1290" max="1290" width="13.5" style="21" customWidth="1"/>
    <col min="1291" max="1291" width="18.125" style="21" customWidth="1"/>
    <col min="1292" max="1292" width="10.625" style="21" customWidth="1"/>
    <col min="1293" max="1293" width="5.875" style="21" customWidth="1"/>
    <col min="1294" max="1299" width="9.125" style="21" customWidth="1"/>
    <col min="1300" max="1300" width="1" style="21" customWidth="1"/>
    <col min="1301" max="1301" width="6.5" style="21" customWidth="1"/>
    <col min="1302" max="1307" width="9.125" style="21" customWidth="1"/>
    <col min="1308" max="1543" width="9" style="21"/>
    <col min="1544" max="1544" width="3.25" style="21" customWidth="1"/>
    <col min="1545" max="1545" width="8.375" style="21" customWidth="1"/>
    <col min="1546" max="1546" width="13.5" style="21" customWidth="1"/>
    <col min="1547" max="1547" width="18.125" style="21" customWidth="1"/>
    <col min="1548" max="1548" width="10.625" style="21" customWidth="1"/>
    <col min="1549" max="1549" width="5.875" style="21" customWidth="1"/>
    <col min="1550" max="1555" width="9.125" style="21" customWidth="1"/>
    <col min="1556" max="1556" width="1" style="21" customWidth="1"/>
    <col min="1557" max="1557" width="6.5" style="21" customWidth="1"/>
    <col min="1558" max="1563" width="9.125" style="21" customWidth="1"/>
    <col min="1564" max="1799" width="9" style="21"/>
    <col min="1800" max="1800" width="3.25" style="21" customWidth="1"/>
    <col min="1801" max="1801" width="8.375" style="21" customWidth="1"/>
    <col min="1802" max="1802" width="13.5" style="21" customWidth="1"/>
    <col min="1803" max="1803" width="18.125" style="21" customWidth="1"/>
    <col min="1804" max="1804" width="10.625" style="21" customWidth="1"/>
    <col min="1805" max="1805" width="5.875" style="21" customWidth="1"/>
    <col min="1806" max="1811" width="9.125" style="21" customWidth="1"/>
    <col min="1812" max="1812" width="1" style="21" customWidth="1"/>
    <col min="1813" max="1813" width="6.5" style="21" customWidth="1"/>
    <col min="1814" max="1819" width="9.125" style="21" customWidth="1"/>
    <col min="1820" max="2055" width="9" style="21"/>
    <col min="2056" max="2056" width="3.25" style="21" customWidth="1"/>
    <col min="2057" max="2057" width="8.375" style="21" customWidth="1"/>
    <col min="2058" max="2058" width="13.5" style="21" customWidth="1"/>
    <col min="2059" max="2059" width="18.125" style="21" customWidth="1"/>
    <col min="2060" max="2060" width="10.625" style="21" customWidth="1"/>
    <col min="2061" max="2061" width="5.875" style="21" customWidth="1"/>
    <col min="2062" max="2067" width="9.125" style="21" customWidth="1"/>
    <col min="2068" max="2068" width="1" style="21" customWidth="1"/>
    <col min="2069" max="2069" width="6.5" style="21" customWidth="1"/>
    <col min="2070" max="2075" width="9.125" style="21" customWidth="1"/>
    <col min="2076" max="2311" width="9" style="21"/>
    <col min="2312" max="2312" width="3.25" style="21" customWidth="1"/>
    <col min="2313" max="2313" width="8.375" style="21" customWidth="1"/>
    <col min="2314" max="2314" width="13.5" style="21" customWidth="1"/>
    <col min="2315" max="2315" width="18.125" style="21" customWidth="1"/>
    <col min="2316" max="2316" width="10.625" style="21" customWidth="1"/>
    <col min="2317" max="2317" width="5.875" style="21" customWidth="1"/>
    <col min="2318" max="2323" width="9.125" style="21" customWidth="1"/>
    <col min="2324" max="2324" width="1" style="21" customWidth="1"/>
    <col min="2325" max="2325" width="6.5" style="21" customWidth="1"/>
    <col min="2326" max="2331" width="9.125" style="21" customWidth="1"/>
    <col min="2332" max="2567" width="9" style="21"/>
    <col min="2568" max="2568" width="3.25" style="21" customWidth="1"/>
    <col min="2569" max="2569" width="8.375" style="21" customWidth="1"/>
    <col min="2570" max="2570" width="13.5" style="21" customWidth="1"/>
    <col min="2571" max="2571" width="18.125" style="21" customWidth="1"/>
    <col min="2572" max="2572" width="10.625" style="21" customWidth="1"/>
    <col min="2573" max="2573" width="5.875" style="21" customWidth="1"/>
    <col min="2574" max="2579" width="9.125" style="21" customWidth="1"/>
    <col min="2580" max="2580" width="1" style="21" customWidth="1"/>
    <col min="2581" max="2581" width="6.5" style="21" customWidth="1"/>
    <col min="2582" max="2587" width="9.125" style="21" customWidth="1"/>
    <col min="2588" max="2823" width="9" style="21"/>
    <col min="2824" max="2824" width="3.25" style="21" customWidth="1"/>
    <col min="2825" max="2825" width="8.375" style="21" customWidth="1"/>
    <col min="2826" max="2826" width="13.5" style="21" customWidth="1"/>
    <col min="2827" max="2827" width="18.125" style="21" customWidth="1"/>
    <col min="2828" max="2828" width="10.625" style="21" customWidth="1"/>
    <col min="2829" max="2829" width="5.875" style="21" customWidth="1"/>
    <col min="2830" max="2835" width="9.125" style="21" customWidth="1"/>
    <col min="2836" max="2836" width="1" style="21" customWidth="1"/>
    <col min="2837" max="2837" width="6.5" style="21" customWidth="1"/>
    <col min="2838" max="2843" width="9.125" style="21" customWidth="1"/>
    <col min="2844" max="3079" width="9" style="21"/>
    <col min="3080" max="3080" width="3.25" style="21" customWidth="1"/>
    <col min="3081" max="3081" width="8.375" style="21" customWidth="1"/>
    <col min="3082" max="3082" width="13.5" style="21" customWidth="1"/>
    <col min="3083" max="3083" width="18.125" style="21" customWidth="1"/>
    <col min="3084" max="3084" width="10.625" style="21" customWidth="1"/>
    <col min="3085" max="3085" width="5.875" style="21" customWidth="1"/>
    <col min="3086" max="3091" width="9.125" style="21" customWidth="1"/>
    <col min="3092" max="3092" width="1" style="21" customWidth="1"/>
    <col min="3093" max="3093" width="6.5" style="21" customWidth="1"/>
    <col min="3094" max="3099" width="9.125" style="21" customWidth="1"/>
    <col min="3100" max="3335" width="9" style="21"/>
    <col min="3336" max="3336" width="3.25" style="21" customWidth="1"/>
    <col min="3337" max="3337" width="8.375" style="21" customWidth="1"/>
    <col min="3338" max="3338" width="13.5" style="21" customWidth="1"/>
    <col min="3339" max="3339" width="18.125" style="21" customWidth="1"/>
    <col min="3340" max="3340" width="10.625" style="21" customWidth="1"/>
    <col min="3341" max="3341" width="5.875" style="21" customWidth="1"/>
    <col min="3342" max="3347" width="9.125" style="21" customWidth="1"/>
    <col min="3348" max="3348" width="1" style="21" customWidth="1"/>
    <col min="3349" max="3349" width="6.5" style="21" customWidth="1"/>
    <col min="3350" max="3355" width="9.125" style="21" customWidth="1"/>
    <col min="3356" max="3591" width="9" style="21"/>
    <col min="3592" max="3592" width="3.25" style="21" customWidth="1"/>
    <col min="3593" max="3593" width="8.375" style="21" customWidth="1"/>
    <col min="3594" max="3594" width="13.5" style="21" customWidth="1"/>
    <col min="3595" max="3595" width="18.125" style="21" customWidth="1"/>
    <col min="3596" max="3596" width="10.625" style="21" customWidth="1"/>
    <col min="3597" max="3597" width="5.875" style="21" customWidth="1"/>
    <col min="3598" max="3603" width="9.125" style="21" customWidth="1"/>
    <col min="3604" max="3604" width="1" style="21" customWidth="1"/>
    <col min="3605" max="3605" width="6.5" style="21" customWidth="1"/>
    <col min="3606" max="3611" width="9.125" style="21" customWidth="1"/>
    <col min="3612" max="3847" width="9" style="21"/>
    <col min="3848" max="3848" width="3.25" style="21" customWidth="1"/>
    <col min="3849" max="3849" width="8.375" style="21" customWidth="1"/>
    <col min="3850" max="3850" width="13.5" style="21" customWidth="1"/>
    <col min="3851" max="3851" width="18.125" style="21" customWidth="1"/>
    <col min="3852" max="3852" width="10.625" style="21" customWidth="1"/>
    <col min="3853" max="3853" width="5.875" style="21" customWidth="1"/>
    <col min="3854" max="3859" width="9.125" style="21" customWidth="1"/>
    <col min="3860" max="3860" width="1" style="21" customWidth="1"/>
    <col min="3861" max="3861" width="6.5" style="21" customWidth="1"/>
    <col min="3862" max="3867" width="9.125" style="21" customWidth="1"/>
    <col min="3868" max="4103" width="9" style="21"/>
    <col min="4104" max="4104" width="3.25" style="21" customWidth="1"/>
    <col min="4105" max="4105" width="8.375" style="21" customWidth="1"/>
    <col min="4106" max="4106" width="13.5" style="21" customWidth="1"/>
    <col min="4107" max="4107" width="18.125" style="21" customWidth="1"/>
    <col min="4108" max="4108" width="10.625" style="21" customWidth="1"/>
    <col min="4109" max="4109" width="5.875" style="21" customWidth="1"/>
    <col min="4110" max="4115" width="9.125" style="21" customWidth="1"/>
    <col min="4116" max="4116" width="1" style="21" customWidth="1"/>
    <col min="4117" max="4117" width="6.5" style="21" customWidth="1"/>
    <col min="4118" max="4123" width="9.125" style="21" customWidth="1"/>
    <col min="4124" max="4359" width="9" style="21"/>
    <col min="4360" max="4360" width="3.25" style="21" customWidth="1"/>
    <col min="4361" max="4361" width="8.375" style="21" customWidth="1"/>
    <col min="4362" max="4362" width="13.5" style="21" customWidth="1"/>
    <col min="4363" max="4363" width="18.125" style="21" customWidth="1"/>
    <col min="4364" max="4364" width="10.625" style="21" customWidth="1"/>
    <col min="4365" max="4365" width="5.875" style="21" customWidth="1"/>
    <col min="4366" max="4371" width="9.125" style="21" customWidth="1"/>
    <col min="4372" max="4372" width="1" style="21" customWidth="1"/>
    <col min="4373" max="4373" width="6.5" style="21" customWidth="1"/>
    <col min="4374" max="4379" width="9.125" style="21" customWidth="1"/>
    <col min="4380" max="4615" width="9" style="21"/>
    <col min="4616" max="4616" width="3.25" style="21" customWidth="1"/>
    <col min="4617" max="4617" width="8.375" style="21" customWidth="1"/>
    <col min="4618" max="4618" width="13.5" style="21" customWidth="1"/>
    <col min="4619" max="4619" width="18.125" style="21" customWidth="1"/>
    <col min="4620" max="4620" width="10.625" style="21" customWidth="1"/>
    <col min="4621" max="4621" width="5.875" style="21" customWidth="1"/>
    <col min="4622" max="4627" width="9.125" style="21" customWidth="1"/>
    <col min="4628" max="4628" width="1" style="21" customWidth="1"/>
    <col min="4629" max="4629" width="6.5" style="21" customWidth="1"/>
    <col min="4630" max="4635" width="9.125" style="21" customWidth="1"/>
    <col min="4636" max="4871" width="9" style="21"/>
    <col min="4872" max="4872" width="3.25" style="21" customWidth="1"/>
    <col min="4873" max="4873" width="8.375" style="21" customWidth="1"/>
    <col min="4874" max="4874" width="13.5" style="21" customWidth="1"/>
    <col min="4875" max="4875" width="18.125" style="21" customWidth="1"/>
    <col min="4876" max="4876" width="10.625" style="21" customWidth="1"/>
    <col min="4877" max="4877" width="5.875" style="21" customWidth="1"/>
    <col min="4878" max="4883" width="9.125" style="21" customWidth="1"/>
    <col min="4884" max="4884" width="1" style="21" customWidth="1"/>
    <col min="4885" max="4885" width="6.5" style="21" customWidth="1"/>
    <col min="4886" max="4891" width="9.125" style="21" customWidth="1"/>
    <col min="4892" max="5127" width="9" style="21"/>
    <col min="5128" max="5128" width="3.25" style="21" customWidth="1"/>
    <col min="5129" max="5129" width="8.375" style="21" customWidth="1"/>
    <col min="5130" max="5130" width="13.5" style="21" customWidth="1"/>
    <col min="5131" max="5131" width="18.125" style="21" customWidth="1"/>
    <col min="5132" max="5132" width="10.625" style="21" customWidth="1"/>
    <col min="5133" max="5133" width="5.875" style="21" customWidth="1"/>
    <col min="5134" max="5139" width="9.125" style="21" customWidth="1"/>
    <col min="5140" max="5140" width="1" style="21" customWidth="1"/>
    <col min="5141" max="5141" width="6.5" style="21" customWidth="1"/>
    <col min="5142" max="5147" width="9.125" style="21" customWidth="1"/>
    <col min="5148" max="5383" width="9" style="21"/>
    <col min="5384" max="5384" width="3.25" style="21" customWidth="1"/>
    <col min="5385" max="5385" width="8.375" style="21" customWidth="1"/>
    <col min="5386" max="5386" width="13.5" style="21" customWidth="1"/>
    <col min="5387" max="5387" width="18.125" style="21" customWidth="1"/>
    <col min="5388" max="5388" width="10.625" style="21" customWidth="1"/>
    <col min="5389" max="5389" width="5.875" style="21" customWidth="1"/>
    <col min="5390" max="5395" width="9.125" style="21" customWidth="1"/>
    <col min="5396" max="5396" width="1" style="21" customWidth="1"/>
    <col min="5397" max="5397" width="6.5" style="21" customWidth="1"/>
    <col min="5398" max="5403" width="9.125" style="21" customWidth="1"/>
    <col min="5404" max="5639" width="9" style="21"/>
    <col min="5640" max="5640" width="3.25" style="21" customWidth="1"/>
    <col min="5641" max="5641" width="8.375" style="21" customWidth="1"/>
    <col min="5642" max="5642" width="13.5" style="21" customWidth="1"/>
    <col min="5643" max="5643" width="18.125" style="21" customWidth="1"/>
    <col min="5644" max="5644" width="10.625" style="21" customWidth="1"/>
    <col min="5645" max="5645" width="5.875" style="21" customWidth="1"/>
    <col min="5646" max="5651" width="9.125" style="21" customWidth="1"/>
    <col min="5652" max="5652" width="1" style="21" customWidth="1"/>
    <col min="5653" max="5653" width="6.5" style="21" customWidth="1"/>
    <col min="5654" max="5659" width="9.125" style="21" customWidth="1"/>
    <col min="5660" max="5895" width="9" style="21"/>
    <col min="5896" max="5896" width="3.25" style="21" customWidth="1"/>
    <col min="5897" max="5897" width="8.375" style="21" customWidth="1"/>
    <col min="5898" max="5898" width="13.5" style="21" customWidth="1"/>
    <col min="5899" max="5899" width="18.125" style="21" customWidth="1"/>
    <col min="5900" max="5900" width="10.625" style="21" customWidth="1"/>
    <col min="5901" max="5901" width="5.875" style="21" customWidth="1"/>
    <col min="5902" max="5907" width="9.125" style="21" customWidth="1"/>
    <col min="5908" max="5908" width="1" style="21" customWidth="1"/>
    <col min="5909" max="5909" width="6.5" style="21" customWidth="1"/>
    <col min="5910" max="5915" width="9.125" style="21" customWidth="1"/>
    <col min="5916" max="6151" width="9" style="21"/>
    <col min="6152" max="6152" width="3.25" style="21" customWidth="1"/>
    <col min="6153" max="6153" width="8.375" style="21" customWidth="1"/>
    <col min="6154" max="6154" width="13.5" style="21" customWidth="1"/>
    <col min="6155" max="6155" width="18.125" style="21" customWidth="1"/>
    <col min="6156" max="6156" width="10.625" style="21" customWidth="1"/>
    <col min="6157" max="6157" width="5.875" style="21" customWidth="1"/>
    <col min="6158" max="6163" width="9.125" style="21" customWidth="1"/>
    <col min="6164" max="6164" width="1" style="21" customWidth="1"/>
    <col min="6165" max="6165" width="6.5" style="21" customWidth="1"/>
    <col min="6166" max="6171" width="9.125" style="21" customWidth="1"/>
    <col min="6172" max="6407" width="9" style="21"/>
    <col min="6408" max="6408" width="3.25" style="21" customWidth="1"/>
    <col min="6409" max="6409" width="8.375" style="21" customWidth="1"/>
    <col min="6410" max="6410" width="13.5" style="21" customWidth="1"/>
    <col min="6411" max="6411" width="18.125" style="21" customWidth="1"/>
    <col min="6412" max="6412" width="10.625" style="21" customWidth="1"/>
    <col min="6413" max="6413" width="5.875" style="21" customWidth="1"/>
    <col min="6414" max="6419" width="9.125" style="21" customWidth="1"/>
    <col min="6420" max="6420" width="1" style="21" customWidth="1"/>
    <col min="6421" max="6421" width="6.5" style="21" customWidth="1"/>
    <col min="6422" max="6427" width="9.125" style="21" customWidth="1"/>
    <col min="6428" max="6663" width="9" style="21"/>
    <col min="6664" max="6664" width="3.25" style="21" customWidth="1"/>
    <col min="6665" max="6665" width="8.375" style="21" customWidth="1"/>
    <col min="6666" max="6666" width="13.5" style="21" customWidth="1"/>
    <col min="6667" max="6667" width="18.125" style="21" customWidth="1"/>
    <col min="6668" max="6668" width="10.625" style="21" customWidth="1"/>
    <col min="6669" max="6669" width="5.875" style="21" customWidth="1"/>
    <col min="6670" max="6675" width="9.125" style="21" customWidth="1"/>
    <col min="6676" max="6676" width="1" style="21" customWidth="1"/>
    <col min="6677" max="6677" width="6.5" style="21" customWidth="1"/>
    <col min="6678" max="6683" width="9.125" style="21" customWidth="1"/>
    <col min="6684" max="6919" width="9" style="21"/>
    <col min="6920" max="6920" width="3.25" style="21" customWidth="1"/>
    <col min="6921" max="6921" width="8.375" style="21" customWidth="1"/>
    <col min="6922" max="6922" width="13.5" style="21" customWidth="1"/>
    <col min="6923" max="6923" width="18.125" style="21" customWidth="1"/>
    <col min="6924" max="6924" width="10.625" style="21" customWidth="1"/>
    <col min="6925" max="6925" width="5.875" style="21" customWidth="1"/>
    <col min="6926" max="6931" width="9.125" style="21" customWidth="1"/>
    <col min="6932" max="6932" width="1" style="21" customWidth="1"/>
    <col min="6933" max="6933" width="6.5" style="21" customWidth="1"/>
    <col min="6934" max="6939" width="9.125" style="21" customWidth="1"/>
    <col min="6940" max="7175" width="9" style="21"/>
    <col min="7176" max="7176" width="3.25" style="21" customWidth="1"/>
    <col min="7177" max="7177" width="8.375" style="21" customWidth="1"/>
    <col min="7178" max="7178" width="13.5" style="21" customWidth="1"/>
    <col min="7179" max="7179" width="18.125" style="21" customWidth="1"/>
    <col min="7180" max="7180" width="10.625" style="21" customWidth="1"/>
    <col min="7181" max="7181" width="5.875" style="21" customWidth="1"/>
    <col min="7182" max="7187" width="9.125" style="21" customWidth="1"/>
    <col min="7188" max="7188" width="1" style="21" customWidth="1"/>
    <col min="7189" max="7189" width="6.5" style="21" customWidth="1"/>
    <col min="7190" max="7195" width="9.125" style="21" customWidth="1"/>
    <col min="7196" max="7431" width="9" style="21"/>
    <col min="7432" max="7432" width="3.25" style="21" customWidth="1"/>
    <col min="7433" max="7433" width="8.375" style="21" customWidth="1"/>
    <col min="7434" max="7434" width="13.5" style="21" customWidth="1"/>
    <col min="7435" max="7435" width="18.125" style="21" customWidth="1"/>
    <col min="7436" max="7436" width="10.625" style="21" customWidth="1"/>
    <col min="7437" max="7437" width="5.875" style="21" customWidth="1"/>
    <col min="7438" max="7443" width="9.125" style="21" customWidth="1"/>
    <col min="7444" max="7444" width="1" style="21" customWidth="1"/>
    <col min="7445" max="7445" width="6.5" style="21" customWidth="1"/>
    <col min="7446" max="7451" width="9.125" style="21" customWidth="1"/>
    <col min="7452" max="7687" width="9" style="21"/>
    <col min="7688" max="7688" width="3.25" style="21" customWidth="1"/>
    <col min="7689" max="7689" width="8.375" style="21" customWidth="1"/>
    <col min="7690" max="7690" width="13.5" style="21" customWidth="1"/>
    <col min="7691" max="7691" width="18.125" style="21" customWidth="1"/>
    <col min="7692" max="7692" width="10.625" style="21" customWidth="1"/>
    <col min="7693" max="7693" width="5.875" style="21" customWidth="1"/>
    <col min="7694" max="7699" width="9.125" style="21" customWidth="1"/>
    <col min="7700" max="7700" width="1" style="21" customWidth="1"/>
    <col min="7701" max="7701" width="6.5" style="21" customWidth="1"/>
    <col min="7702" max="7707" width="9.125" style="21" customWidth="1"/>
    <col min="7708" max="7943" width="9" style="21"/>
    <col min="7944" max="7944" width="3.25" style="21" customWidth="1"/>
    <col min="7945" max="7945" width="8.375" style="21" customWidth="1"/>
    <col min="7946" max="7946" width="13.5" style="21" customWidth="1"/>
    <col min="7947" max="7947" width="18.125" style="21" customWidth="1"/>
    <col min="7948" max="7948" width="10.625" style="21" customWidth="1"/>
    <col min="7949" max="7949" width="5.875" style="21" customWidth="1"/>
    <col min="7950" max="7955" width="9.125" style="21" customWidth="1"/>
    <col min="7956" max="7956" width="1" style="21" customWidth="1"/>
    <col min="7957" max="7957" width="6.5" style="21" customWidth="1"/>
    <col min="7958" max="7963" width="9.125" style="21" customWidth="1"/>
    <col min="7964" max="8199" width="9" style="21"/>
    <col min="8200" max="8200" width="3.25" style="21" customWidth="1"/>
    <col min="8201" max="8201" width="8.375" style="21" customWidth="1"/>
    <col min="8202" max="8202" width="13.5" style="21" customWidth="1"/>
    <col min="8203" max="8203" width="18.125" style="21" customWidth="1"/>
    <col min="8204" max="8204" width="10.625" style="21" customWidth="1"/>
    <col min="8205" max="8205" width="5.875" style="21" customWidth="1"/>
    <col min="8206" max="8211" width="9.125" style="21" customWidth="1"/>
    <col min="8212" max="8212" width="1" style="21" customWidth="1"/>
    <col min="8213" max="8213" width="6.5" style="21" customWidth="1"/>
    <col min="8214" max="8219" width="9.125" style="21" customWidth="1"/>
    <col min="8220" max="8455" width="9" style="21"/>
    <col min="8456" max="8456" width="3.25" style="21" customWidth="1"/>
    <col min="8457" max="8457" width="8.375" style="21" customWidth="1"/>
    <col min="8458" max="8458" width="13.5" style="21" customWidth="1"/>
    <col min="8459" max="8459" width="18.125" style="21" customWidth="1"/>
    <col min="8460" max="8460" width="10.625" style="21" customWidth="1"/>
    <col min="8461" max="8461" width="5.875" style="21" customWidth="1"/>
    <col min="8462" max="8467" width="9.125" style="21" customWidth="1"/>
    <col min="8468" max="8468" width="1" style="21" customWidth="1"/>
    <col min="8469" max="8469" width="6.5" style="21" customWidth="1"/>
    <col min="8470" max="8475" width="9.125" style="21" customWidth="1"/>
    <col min="8476" max="8711" width="9" style="21"/>
    <col min="8712" max="8712" width="3.25" style="21" customWidth="1"/>
    <col min="8713" max="8713" width="8.375" style="21" customWidth="1"/>
    <col min="8714" max="8714" width="13.5" style="21" customWidth="1"/>
    <col min="8715" max="8715" width="18.125" style="21" customWidth="1"/>
    <col min="8716" max="8716" width="10.625" style="21" customWidth="1"/>
    <col min="8717" max="8717" width="5.875" style="21" customWidth="1"/>
    <col min="8718" max="8723" width="9.125" style="21" customWidth="1"/>
    <col min="8724" max="8724" width="1" style="21" customWidth="1"/>
    <col min="8725" max="8725" width="6.5" style="21" customWidth="1"/>
    <col min="8726" max="8731" width="9.125" style="21" customWidth="1"/>
    <col min="8732" max="8967" width="9" style="21"/>
    <col min="8968" max="8968" width="3.25" style="21" customWidth="1"/>
    <col min="8969" max="8969" width="8.375" style="21" customWidth="1"/>
    <col min="8970" max="8970" width="13.5" style="21" customWidth="1"/>
    <col min="8971" max="8971" width="18.125" style="21" customWidth="1"/>
    <col min="8972" max="8972" width="10.625" style="21" customWidth="1"/>
    <col min="8973" max="8973" width="5.875" style="21" customWidth="1"/>
    <col min="8974" max="8979" width="9.125" style="21" customWidth="1"/>
    <col min="8980" max="8980" width="1" style="21" customWidth="1"/>
    <col min="8981" max="8981" width="6.5" style="21" customWidth="1"/>
    <col min="8982" max="8987" width="9.125" style="21" customWidth="1"/>
    <col min="8988" max="9223" width="9" style="21"/>
    <col min="9224" max="9224" width="3.25" style="21" customWidth="1"/>
    <col min="9225" max="9225" width="8.375" style="21" customWidth="1"/>
    <col min="9226" max="9226" width="13.5" style="21" customWidth="1"/>
    <col min="9227" max="9227" width="18.125" style="21" customWidth="1"/>
    <col min="9228" max="9228" width="10.625" style="21" customWidth="1"/>
    <col min="9229" max="9229" width="5.875" style="21" customWidth="1"/>
    <col min="9230" max="9235" width="9.125" style="21" customWidth="1"/>
    <col min="9236" max="9236" width="1" style="21" customWidth="1"/>
    <col min="9237" max="9237" width="6.5" style="21" customWidth="1"/>
    <col min="9238" max="9243" width="9.125" style="21" customWidth="1"/>
    <col min="9244" max="9479" width="9" style="21"/>
    <col min="9480" max="9480" width="3.25" style="21" customWidth="1"/>
    <col min="9481" max="9481" width="8.375" style="21" customWidth="1"/>
    <col min="9482" max="9482" width="13.5" style="21" customWidth="1"/>
    <col min="9483" max="9483" width="18.125" style="21" customWidth="1"/>
    <col min="9484" max="9484" width="10.625" style="21" customWidth="1"/>
    <col min="9485" max="9485" width="5.875" style="21" customWidth="1"/>
    <col min="9486" max="9491" width="9.125" style="21" customWidth="1"/>
    <col min="9492" max="9492" width="1" style="21" customWidth="1"/>
    <col min="9493" max="9493" width="6.5" style="21" customWidth="1"/>
    <col min="9494" max="9499" width="9.125" style="21" customWidth="1"/>
    <col min="9500" max="9735" width="9" style="21"/>
    <col min="9736" max="9736" width="3.25" style="21" customWidth="1"/>
    <col min="9737" max="9737" width="8.375" style="21" customWidth="1"/>
    <col min="9738" max="9738" width="13.5" style="21" customWidth="1"/>
    <col min="9739" max="9739" width="18.125" style="21" customWidth="1"/>
    <col min="9740" max="9740" width="10.625" style="21" customWidth="1"/>
    <col min="9741" max="9741" width="5.875" style="21" customWidth="1"/>
    <col min="9742" max="9747" width="9.125" style="21" customWidth="1"/>
    <col min="9748" max="9748" width="1" style="21" customWidth="1"/>
    <col min="9749" max="9749" width="6.5" style="21" customWidth="1"/>
    <col min="9750" max="9755" width="9.125" style="21" customWidth="1"/>
    <col min="9756" max="9991" width="9" style="21"/>
    <col min="9992" max="9992" width="3.25" style="21" customWidth="1"/>
    <col min="9993" max="9993" width="8.375" style="21" customWidth="1"/>
    <col min="9994" max="9994" width="13.5" style="21" customWidth="1"/>
    <col min="9995" max="9995" width="18.125" style="21" customWidth="1"/>
    <col min="9996" max="9996" width="10.625" style="21" customWidth="1"/>
    <col min="9997" max="9997" width="5.875" style="21" customWidth="1"/>
    <col min="9998" max="10003" width="9.125" style="21" customWidth="1"/>
    <col min="10004" max="10004" width="1" style="21" customWidth="1"/>
    <col min="10005" max="10005" width="6.5" style="21" customWidth="1"/>
    <col min="10006" max="10011" width="9.125" style="21" customWidth="1"/>
    <col min="10012" max="10247" width="9" style="21"/>
    <col min="10248" max="10248" width="3.25" style="21" customWidth="1"/>
    <col min="10249" max="10249" width="8.375" style="21" customWidth="1"/>
    <col min="10250" max="10250" width="13.5" style="21" customWidth="1"/>
    <col min="10251" max="10251" width="18.125" style="21" customWidth="1"/>
    <col min="10252" max="10252" width="10.625" style="21" customWidth="1"/>
    <col min="10253" max="10253" width="5.875" style="21" customWidth="1"/>
    <col min="10254" max="10259" width="9.125" style="21" customWidth="1"/>
    <col min="10260" max="10260" width="1" style="21" customWidth="1"/>
    <col min="10261" max="10261" width="6.5" style="21" customWidth="1"/>
    <col min="10262" max="10267" width="9.125" style="21" customWidth="1"/>
    <col min="10268" max="10503" width="9" style="21"/>
    <col min="10504" max="10504" width="3.25" style="21" customWidth="1"/>
    <col min="10505" max="10505" width="8.375" style="21" customWidth="1"/>
    <col min="10506" max="10506" width="13.5" style="21" customWidth="1"/>
    <col min="10507" max="10507" width="18.125" style="21" customWidth="1"/>
    <col min="10508" max="10508" width="10.625" style="21" customWidth="1"/>
    <col min="10509" max="10509" width="5.875" style="21" customWidth="1"/>
    <col min="10510" max="10515" width="9.125" style="21" customWidth="1"/>
    <col min="10516" max="10516" width="1" style="21" customWidth="1"/>
    <col min="10517" max="10517" width="6.5" style="21" customWidth="1"/>
    <col min="10518" max="10523" width="9.125" style="21" customWidth="1"/>
    <col min="10524" max="10759" width="9" style="21"/>
    <col min="10760" max="10760" width="3.25" style="21" customWidth="1"/>
    <col min="10761" max="10761" width="8.375" style="21" customWidth="1"/>
    <col min="10762" max="10762" width="13.5" style="21" customWidth="1"/>
    <col min="10763" max="10763" width="18.125" style="21" customWidth="1"/>
    <col min="10764" max="10764" width="10.625" style="21" customWidth="1"/>
    <col min="10765" max="10765" width="5.875" style="21" customWidth="1"/>
    <col min="10766" max="10771" width="9.125" style="21" customWidth="1"/>
    <col min="10772" max="10772" width="1" style="21" customWidth="1"/>
    <col min="10773" max="10773" width="6.5" style="21" customWidth="1"/>
    <col min="10774" max="10779" width="9.125" style="21" customWidth="1"/>
    <col min="10780" max="11015" width="9" style="21"/>
    <col min="11016" max="11016" width="3.25" style="21" customWidth="1"/>
    <col min="11017" max="11017" width="8.375" style="21" customWidth="1"/>
    <col min="11018" max="11018" width="13.5" style="21" customWidth="1"/>
    <col min="11019" max="11019" width="18.125" style="21" customWidth="1"/>
    <col min="11020" max="11020" width="10.625" style="21" customWidth="1"/>
    <col min="11021" max="11021" width="5.875" style="21" customWidth="1"/>
    <col min="11022" max="11027" width="9.125" style="21" customWidth="1"/>
    <col min="11028" max="11028" width="1" style="21" customWidth="1"/>
    <col min="11029" max="11029" width="6.5" style="21" customWidth="1"/>
    <col min="11030" max="11035" width="9.125" style="21" customWidth="1"/>
    <col min="11036" max="11271" width="9" style="21"/>
    <col min="11272" max="11272" width="3.25" style="21" customWidth="1"/>
    <col min="11273" max="11273" width="8.375" style="21" customWidth="1"/>
    <col min="11274" max="11274" width="13.5" style="21" customWidth="1"/>
    <col min="11275" max="11275" width="18.125" style="21" customWidth="1"/>
    <col min="11276" max="11276" width="10.625" style="21" customWidth="1"/>
    <col min="11277" max="11277" width="5.875" style="21" customWidth="1"/>
    <col min="11278" max="11283" width="9.125" style="21" customWidth="1"/>
    <col min="11284" max="11284" width="1" style="21" customWidth="1"/>
    <col min="11285" max="11285" width="6.5" style="21" customWidth="1"/>
    <col min="11286" max="11291" width="9.125" style="21" customWidth="1"/>
    <col min="11292" max="11527" width="9" style="21"/>
    <col min="11528" max="11528" width="3.25" style="21" customWidth="1"/>
    <col min="11529" max="11529" width="8.375" style="21" customWidth="1"/>
    <col min="11530" max="11530" width="13.5" style="21" customWidth="1"/>
    <col min="11531" max="11531" width="18.125" style="21" customWidth="1"/>
    <col min="11532" max="11532" width="10.625" style="21" customWidth="1"/>
    <col min="11533" max="11533" width="5.875" style="21" customWidth="1"/>
    <col min="11534" max="11539" width="9.125" style="21" customWidth="1"/>
    <col min="11540" max="11540" width="1" style="21" customWidth="1"/>
    <col min="11541" max="11541" width="6.5" style="21" customWidth="1"/>
    <col min="11542" max="11547" width="9.125" style="21" customWidth="1"/>
    <col min="11548" max="11783" width="9" style="21"/>
    <col min="11784" max="11784" width="3.25" style="21" customWidth="1"/>
    <col min="11785" max="11785" width="8.375" style="21" customWidth="1"/>
    <col min="11786" max="11786" width="13.5" style="21" customWidth="1"/>
    <col min="11787" max="11787" width="18.125" style="21" customWidth="1"/>
    <col min="11788" max="11788" width="10.625" style="21" customWidth="1"/>
    <col min="11789" max="11789" width="5.875" style="21" customWidth="1"/>
    <col min="11790" max="11795" width="9.125" style="21" customWidth="1"/>
    <col min="11796" max="11796" width="1" style="21" customWidth="1"/>
    <col min="11797" max="11797" width="6.5" style="21" customWidth="1"/>
    <col min="11798" max="11803" width="9.125" style="21" customWidth="1"/>
    <col min="11804" max="12039" width="9" style="21"/>
    <col min="12040" max="12040" width="3.25" style="21" customWidth="1"/>
    <col min="12041" max="12041" width="8.375" style="21" customWidth="1"/>
    <col min="12042" max="12042" width="13.5" style="21" customWidth="1"/>
    <col min="12043" max="12043" width="18.125" style="21" customWidth="1"/>
    <col min="12044" max="12044" width="10.625" style="21" customWidth="1"/>
    <col min="12045" max="12045" width="5.875" style="21" customWidth="1"/>
    <col min="12046" max="12051" width="9.125" style="21" customWidth="1"/>
    <col min="12052" max="12052" width="1" style="21" customWidth="1"/>
    <col min="12053" max="12053" width="6.5" style="21" customWidth="1"/>
    <col min="12054" max="12059" width="9.125" style="21" customWidth="1"/>
    <col min="12060" max="12295" width="9" style="21"/>
    <col min="12296" max="12296" width="3.25" style="21" customWidth="1"/>
    <col min="12297" max="12297" width="8.375" style="21" customWidth="1"/>
    <col min="12298" max="12298" width="13.5" style="21" customWidth="1"/>
    <col min="12299" max="12299" width="18.125" style="21" customWidth="1"/>
    <col min="12300" max="12300" width="10.625" style="21" customWidth="1"/>
    <col min="12301" max="12301" width="5.875" style="21" customWidth="1"/>
    <col min="12302" max="12307" width="9.125" style="21" customWidth="1"/>
    <col min="12308" max="12308" width="1" style="21" customWidth="1"/>
    <col min="12309" max="12309" width="6.5" style="21" customWidth="1"/>
    <col min="12310" max="12315" width="9.125" style="21" customWidth="1"/>
    <col min="12316" max="12551" width="9" style="21"/>
    <col min="12552" max="12552" width="3.25" style="21" customWidth="1"/>
    <col min="12553" max="12553" width="8.375" style="21" customWidth="1"/>
    <col min="12554" max="12554" width="13.5" style="21" customWidth="1"/>
    <col min="12555" max="12555" width="18.125" style="21" customWidth="1"/>
    <col min="12556" max="12556" width="10.625" style="21" customWidth="1"/>
    <col min="12557" max="12557" width="5.875" style="21" customWidth="1"/>
    <col min="12558" max="12563" width="9.125" style="21" customWidth="1"/>
    <col min="12564" max="12564" width="1" style="21" customWidth="1"/>
    <col min="12565" max="12565" width="6.5" style="21" customWidth="1"/>
    <col min="12566" max="12571" width="9.125" style="21" customWidth="1"/>
    <col min="12572" max="12807" width="9" style="21"/>
    <col min="12808" max="12808" width="3.25" style="21" customWidth="1"/>
    <col min="12809" max="12809" width="8.375" style="21" customWidth="1"/>
    <col min="12810" max="12810" width="13.5" style="21" customWidth="1"/>
    <col min="12811" max="12811" width="18.125" style="21" customWidth="1"/>
    <col min="12812" max="12812" width="10.625" style="21" customWidth="1"/>
    <col min="12813" max="12813" width="5.875" style="21" customWidth="1"/>
    <col min="12814" max="12819" width="9.125" style="21" customWidth="1"/>
    <col min="12820" max="12820" width="1" style="21" customWidth="1"/>
    <col min="12821" max="12821" width="6.5" style="21" customWidth="1"/>
    <col min="12822" max="12827" width="9.125" style="21" customWidth="1"/>
    <col min="12828" max="13063" width="9" style="21"/>
    <col min="13064" max="13064" width="3.25" style="21" customWidth="1"/>
    <col min="13065" max="13065" width="8.375" style="21" customWidth="1"/>
    <col min="13066" max="13066" width="13.5" style="21" customWidth="1"/>
    <col min="13067" max="13067" width="18.125" style="21" customWidth="1"/>
    <col min="13068" max="13068" width="10.625" style="21" customWidth="1"/>
    <col min="13069" max="13069" width="5.875" style="21" customWidth="1"/>
    <col min="13070" max="13075" width="9.125" style="21" customWidth="1"/>
    <col min="13076" max="13076" width="1" style="21" customWidth="1"/>
    <col min="13077" max="13077" width="6.5" style="21" customWidth="1"/>
    <col min="13078" max="13083" width="9.125" style="21" customWidth="1"/>
    <col min="13084" max="13319" width="9" style="21"/>
    <col min="13320" max="13320" width="3.25" style="21" customWidth="1"/>
    <col min="13321" max="13321" width="8.375" style="21" customWidth="1"/>
    <col min="13322" max="13322" width="13.5" style="21" customWidth="1"/>
    <col min="13323" max="13323" width="18.125" style="21" customWidth="1"/>
    <col min="13324" max="13324" width="10.625" style="21" customWidth="1"/>
    <col min="13325" max="13325" width="5.875" style="21" customWidth="1"/>
    <col min="13326" max="13331" width="9.125" style="21" customWidth="1"/>
    <col min="13332" max="13332" width="1" style="21" customWidth="1"/>
    <col min="13333" max="13333" width="6.5" style="21" customWidth="1"/>
    <col min="13334" max="13339" width="9.125" style="21" customWidth="1"/>
    <col min="13340" max="13575" width="9" style="21"/>
    <col min="13576" max="13576" width="3.25" style="21" customWidth="1"/>
    <col min="13577" max="13577" width="8.375" style="21" customWidth="1"/>
    <col min="13578" max="13578" width="13.5" style="21" customWidth="1"/>
    <col min="13579" max="13579" width="18.125" style="21" customWidth="1"/>
    <col min="13580" max="13580" width="10.625" style="21" customWidth="1"/>
    <col min="13581" max="13581" width="5.875" style="21" customWidth="1"/>
    <col min="13582" max="13587" width="9.125" style="21" customWidth="1"/>
    <col min="13588" max="13588" width="1" style="21" customWidth="1"/>
    <col min="13589" max="13589" width="6.5" style="21" customWidth="1"/>
    <col min="13590" max="13595" width="9.125" style="21" customWidth="1"/>
    <col min="13596" max="13831" width="9" style="21"/>
    <col min="13832" max="13832" width="3.25" style="21" customWidth="1"/>
    <col min="13833" max="13833" width="8.375" style="21" customWidth="1"/>
    <col min="13834" max="13834" width="13.5" style="21" customWidth="1"/>
    <col min="13835" max="13835" width="18.125" style="21" customWidth="1"/>
    <col min="13836" max="13836" width="10.625" style="21" customWidth="1"/>
    <col min="13837" max="13837" width="5.875" style="21" customWidth="1"/>
    <col min="13838" max="13843" width="9.125" style="21" customWidth="1"/>
    <col min="13844" max="13844" width="1" style="21" customWidth="1"/>
    <col min="13845" max="13845" width="6.5" style="21" customWidth="1"/>
    <col min="13846" max="13851" width="9.125" style="21" customWidth="1"/>
    <col min="13852" max="14087" width="9" style="21"/>
    <col min="14088" max="14088" width="3.25" style="21" customWidth="1"/>
    <col min="14089" max="14089" width="8.375" style="21" customWidth="1"/>
    <col min="14090" max="14090" width="13.5" style="21" customWidth="1"/>
    <col min="14091" max="14091" width="18.125" style="21" customWidth="1"/>
    <col min="14092" max="14092" width="10.625" style="21" customWidth="1"/>
    <col min="14093" max="14093" width="5.875" style="21" customWidth="1"/>
    <col min="14094" max="14099" width="9.125" style="21" customWidth="1"/>
    <col min="14100" max="14100" width="1" style="21" customWidth="1"/>
    <col min="14101" max="14101" width="6.5" style="21" customWidth="1"/>
    <col min="14102" max="14107" width="9.125" style="21" customWidth="1"/>
    <col min="14108" max="14343" width="9" style="21"/>
    <col min="14344" max="14344" width="3.25" style="21" customWidth="1"/>
    <col min="14345" max="14345" width="8.375" style="21" customWidth="1"/>
    <col min="14346" max="14346" width="13.5" style="21" customWidth="1"/>
    <col min="14347" max="14347" width="18.125" style="21" customWidth="1"/>
    <col min="14348" max="14348" width="10.625" style="21" customWidth="1"/>
    <col min="14349" max="14349" width="5.875" style="21" customWidth="1"/>
    <col min="14350" max="14355" width="9.125" style="21" customWidth="1"/>
    <col min="14356" max="14356" width="1" style="21" customWidth="1"/>
    <col min="14357" max="14357" width="6.5" style="21" customWidth="1"/>
    <col min="14358" max="14363" width="9.125" style="21" customWidth="1"/>
    <col min="14364" max="14599" width="9" style="21"/>
    <col min="14600" max="14600" width="3.25" style="21" customWidth="1"/>
    <col min="14601" max="14601" width="8.375" style="21" customWidth="1"/>
    <col min="14602" max="14602" width="13.5" style="21" customWidth="1"/>
    <col min="14603" max="14603" width="18.125" style="21" customWidth="1"/>
    <col min="14604" max="14604" width="10.625" style="21" customWidth="1"/>
    <col min="14605" max="14605" width="5.875" style="21" customWidth="1"/>
    <col min="14606" max="14611" width="9.125" style="21" customWidth="1"/>
    <col min="14612" max="14612" width="1" style="21" customWidth="1"/>
    <col min="14613" max="14613" width="6.5" style="21" customWidth="1"/>
    <col min="14614" max="14619" width="9.125" style="21" customWidth="1"/>
    <col min="14620" max="14855" width="9" style="21"/>
    <col min="14856" max="14856" width="3.25" style="21" customWidth="1"/>
    <col min="14857" max="14857" width="8.375" style="21" customWidth="1"/>
    <col min="14858" max="14858" width="13.5" style="21" customWidth="1"/>
    <col min="14859" max="14859" width="18.125" style="21" customWidth="1"/>
    <col min="14860" max="14860" width="10.625" style="21" customWidth="1"/>
    <col min="14861" max="14861" width="5.875" style="21" customWidth="1"/>
    <col min="14862" max="14867" width="9.125" style="21" customWidth="1"/>
    <col min="14868" max="14868" width="1" style="21" customWidth="1"/>
    <col min="14869" max="14869" width="6.5" style="21" customWidth="1"/>
    <col min="14870" max="14875" width="9.125" style="21" customWidth="1"/>
    <col min="14876" max="15111" width="9" style="21"/>
    <col min="15112" max="15112" width="3.25" style="21" customWidth="1"/>
    <col min="15113" max="15113" width="8.375" style="21" customWidth="1"/>
    <col min="15114" max="15114" width="13.5" style="21" customWidth="1"/>
    <col min="15115" max="15115" width="18.125" style="21" customWidth="1"/>
    <col min="15116" max="15116" width="10.625" style="21" customWidth="1"/>
    <col min="15117" max="15117" width="5.875" style="21" customWidth="1"/>
    <col min="15118" max="15123" width="9.125" style="21" customWidth="1"/>
    <col min="15124" max="15124" width="1" style="21" customWidth="1"/>
    <col min="15125" max="15125" width="6.5" style="21" customWidth="1"/>
    <col min="15126" max="15131" width="9.125" style="21" customWidth="1"/>
    <col min="15132" max="15367" width="9" style="21"/>
    <col min="15368" max="15368" width="3.25" style="21" customWidth="1"/>
    <col min="15369" max="15369" width="8.375" style="21" customWidth="1"/>
    <col min="15370" max="15370" width="13.5" style="21" customWidth="1"/>
    <col min="15371" max="15371" width="18.125" style="21" customWidth="1"/>
    <col min="15372" max="15372" width="10.625" style="21" customWidth="1"/>
    <col min="15373" max="15373" width="5.875" style="21" customWidth="1"/>
    <col min="15374" max="15379" width="9.125" style="21" customWidth="1"/>
    <col min="15380" max="15380" width="1" style="21" customWidth="1"/>
    <col min="15381" max="15381" width="6.5" style="21" customWidth="1"/>
    <col min="15382" max="15387" width="9.125" style="21" customWidth="1"/>
    <col min="15388" max="15623" width="9" style="21"/>
    <col min="15624" max="15624" width="3.25" style="21" customWidth="1"/>
    <col min="15625" max="15625" width="8.375" style="21" customWidth="1"/>
    <col min="15626" max="15626" width="13.5" style="21" customWidth="1"/>
    <col min="15627" max="15627" width="18.125" style="21" customWidth="1"/>
    <col min="15628" max="15628" width="10.625" style="21" customWidth="1"/>
    <col min="15629" max="15629" width="5.875" style="21" customWidth="1"/>
    <col min="15630" max="15635" width="9.125" style="21" customWidth="1"/>
    <col min="15636" max="15636" width="1" style="21" customWidth="1"/>
    <col min="15637" max="15637" width="6.5" style="21" customWidth="1"/>
    <col min="15638" max="15643" width="9.125" style="21" customWidth="1"/>
    <col min="15644" max="15879" width="9" style="21"/>
    <col min="15880" max="15880" width="3.25" style="21" customWidth="1"/>
    <col min="15881" max="15881" width="8.375" style="21" customWidth="1"/>
    <col min="15882" max="15882" width="13.5" style="21" customWidth="1"/>
    <col min="15883" max="15883" width="18.125" style="21" customWidth="1"/>
    <col min="15884" max="15884" width="10.625" style="21" customWidth="1"/>
    <col min="15885" max="15885" width="5.875" style="21" customWidth="1"/>
    <col min="15886" max="15891" width="9.125" style="21" customWidth="1"/>
    <col min="15892" max="15892" width="1" style="21" customWidth="1"/>
    <col min="15893" max="15893" width="6.5" style="21" customWidth="1"/>
    <col min="15894" max="15899" width="9.125" style="21" customWidth="1"/>
    <col min="15900" max="16135" width="9" style="21"/>
    <col min="16136" max="16136" width="3.25" style="21" customWidth="1"/>
    <col min="16137" max="16137" width="8.375" style="21" customWidth="1"/>
    <col min="16138" max="16138" width="13.5" style="21" customWidth="1"/>
    <col min="16139" max="16139" width="18.125" style="21" customWidth="1"/>
    <col min="16140" max="16140" width="10.625" style="21" customWidth="1"/>
    <col min="16141" max="16141" width="5.875" style="21" customWidth="1"/>
    <col min="16142" max="16147" width="9.125" style="21" customWidth="1"/>
    <col min="16148" max="16148" width="1" style="21" customWidth="1"/>
    <col min="16149" max="16149" width="6.5" style="21" customWidth="1"/>
    <col min="16150" max="16155" width="9.125" style="21" customWidth="1"/>
    <col min="16156" max="16382" width="9" style="21"/>
    <col min="16383" max="16384" width="9" style="21" customWidth="1"/>
  </cols>
  <sheetData>
    <row r="2" spans="2:36" ht="34.5" customHeight="1"/>
    <row r="3" spans="2:36" ht="14.25" customHeight="1">
      <c r="B3" s="1"/>
      <c r="C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36" s="25" customFormat="1" ht="14.25" customHeight="1">
      <c r="B4" s="504" t="s">
        <v>20</v>
      </c>
      <c r="C4" s="26" t="s">
        <v>15</v>
      </c>
      <c r="D4" s="144" t="s">
        <v>42</v>
      </c>
      <c r="E4" s="28" t="s">
        <v>43</v>
      </c>
      <c r="F4" s="26" t="s">
        <v>6</v>
      </c>
      <c r="G4" s="160" t="s">
        <v>49</v>
      </c>
      <c r="H4" s="160" t="s">
        <v>50</v>
      </c>
      <c r="I4" s="160" t="s">
        <v>51</v>
      </c>
      <c r="J4" s="160" t="s">
        <v>52</v>
      </c>
      <c r="K4" s="160" t="s">
        <v>53</v>
      </c>
      <c r="L4" s="160" t="s">
        <v>61</v>
      </c>
      <c r="M4" s="160" t="s">
        <v>55</v>
      </c>
      <c r="N4" s="160" t="s">
        <v>56</v>
      </c>
      <c r="O4" s="160" t="s">
        <v>57</v>
      </c>
      <c r="P4" s="160" t="s">
        <v>64</v>
      </c>
      <c r="Q4" s="160" t="s">
        <v>65</v>
      </c>
      <c r="R4" s="160"/>
      <c r="S4" s="160"/>
      <c r="T4" s="180"/>
      <c r="U4" s="180"/>
      <c r="V4" s="181"/>
      <c r="W4" s="182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</row>
    <row r="5" spans="2:36" s="25" customFormat="1" ht="13.5" customHeight="1" outlineLevel="1" thickBot="1">
      <c r="B5" s="505"/>
      <c r="C5" s="57"/>
      <c r="D5" s="32"/>
      <c r="E5" s="58"/>
      <c r="F5" s="59"/>
      <c r="G5" s="177">
        <v>44304</v>
      </c>
      <c r="H5" s="178">
        <v>44318</v>
      </c>
      <c r="I5" s="179">
        <v>44346</v>
      </c>
      <c r="J5" s="178">
        <v>44402</v>
      </c>
      <c r="K5" s="178">
        <v>44409</v>
      </c>
      <c r="L5" s="178">
        <v>44430</v>
      </c>
      <c r="M5" s="178">
        <v>44451</v>
      </c>
      <c r="N5" s="178">
        <v>44486</v>
      </c>
      <c r="O5" s="178">
        <v>44156</v>
      </c>
      <c r="P5" s="178">
        <v>44535</v>
      </c>
      <c r="Q5" s="178">
        <v>44542</v>
      </c>
      <c r="R5" s="178"/>
      <c r="S5" s="178"/>
      <c r="T5" s="183"/>
      <c r="U5" s="183"/>
      <c r="V5" s="184"/>
      <c r="W5" s="184"/>
      <c r="X5" s="185"/>
      <c r="Y5" s="185"/>
      <c r="Z5" s="185"/>
      <c r="AA5" s="185"/>
      <c r="AB5" s="185"/>
      <c r="AC5" s="185"/>
      <c r="AD5" s="186"/>
      <c r="AE5" s="187"/>
      <c r="AF5" s="187"/>
      <c r="AG5" s="187"/>
      <c r="AH5" s="187"/>
      <c r="AI5" s="187"/>
      <c r="AJ5" s="187"/>
    </row>
    <row r="6" spans="2:36" outlineLevel="1">
      <c r="B6" s="61">
        <v>1</v>
      </c>
      <c r="C6" s="36" t="s">
        <v>40</v>
      </c>
      <c r="D6" s="213" t="s">
        <v>149</v>
      </c>
      <c r="E6" s="62">
        <f t="shared" ref="E6:E37" si="0">SUM(F6:AA6)</f>
        <v>1</v>
      </c>
      <c r="F6" s="61"/>
      <c r="G6" s="29"/>
      <c r="H6" s="61"/>
      <c r="I6" s="61">
        <v>1</v>
      </c>
      <c r="J6" s="61"/>
      <c r="K6" s="61"/>
      <c r="L6" s="61"/>
      <c r="M6" s="61"/>
      <c r="N6" s="61"/>
      <c r="O6" s="37"/>
      <c r="P6" s="61"/>
      <c r="Q6" s="61"/>
      <c r="R6" s="61"/>
      <c r="S6" s="61"/>
      <c r="T6" s="188"/>
      <c r="U6" s="189"/>
      <c r="V6" s="190"/>
      <c r="W6" s="190"/>
      <c r="X6" s="191"/>
      <c r="Y6" s="191"/>
      <c r="Z6" s="191"/>
      <c r="AA6" s="192"/>
      <c r="AB6" s="191"/>
      <c r="AC6" s="192"/>
      <c r="AD6" s="192"/>
      <c r="AE6" s="192"/>
      <c r="AF6" s="192"/>
      <c r="AG6" s="192"/>
      <c r="AH6" s="192"/>
      <c r="AI6" s="192"/>
      <c r="AJ6" s="192"/>
    </row>
    <row r="7" spans="2:36" ht="13.5" customHeight="1" outlineLevel="1">
      <c r="B7" s="63"/>
      <c r="C7" s="64"/>
      <c r="D7" s="31" t="s">
        <v>201</v>
      </c>
      <c r="E7" s="65">
        <f t="shared" si="0"/>
        <v>1</v>
      </c>
      <c r="F7" s="66"/>
      <c r="G7" s="30"/>
      <c r="H7" s="66"/>
      <c r="I7" s="66"/>
      <c r="J7" s="66"/>
      <c r="K7" s="66"/>
      <c r="L7" s="66"/>
      <c r="M7" s="66">
        <v>1</v>
      </c>
      <c r="N7" s="66"/>
      <c r="O7" s="66"/>
      <c r="P7" s="66"/>
      <c r="Q7" s="66"/>
      <c r="R7" s="66"/>
      <c r="S7" s="66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</row>
    <row r="8" spans="2:36" outlineLevel="1">
      <c r="B8" s="67"/>
      <c r="C8" s="68"/>
      <c r="D8" s="31"/>
      <c r="E8" s="65">
        <f t="shared" si="0"/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94"/>
      <c r="U8" s="194"/>
      <c r="V8" s="194"/>
      <c r="W8" s="194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</row>
    <row r="9" spans="2:36" outlineLevel="1">
      <c r="B9" s="155"/>
      <c r="C9" s="69"/>
      <c r="D9" s="70"/>
      <c r="E9" s="65">
        <f t="shared" si="0"/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</row>
    <row r="10" spans="2:36" outlineLevel="1">
      <c r="B10" s="67"/>
      <c r="C10" s="71"/>
      <c r="D10" s="31"/>
      <c r="E10" s="65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</row>
    <row r="11" spans="2:36" outlineLevel="1">
      <c r="B11" s="67"/>
      <c r="C11" s="72"/>
      <c r="D11" s="31"/>
      <c r="E11" s="65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2:36" outlineLevel="1">
      <c r="B12" s="67"/>
      <c r="C12" s="72"/>
      <c r="D12" s="31"/>
      <c r="E12" s="65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2:36" outlineLevel="1">
      <c r="B13" s="67"/>
      <c r="C13" s="72"/>
      <c r="D13" s="31"/>
      <c r="E13" s="65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2:36" outlineLevel="1">
      <c r="B14" s="67"/>
      <c r="C14" s="72"/>
      <c r="D14" s="31"/>
      <c r="E14" s="65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</row>
    <row r="15" spans="2:36" ht="14.25" outlineLevel="1" thickBot="1">
      <c r="B15" s="77"/>
      <c r="C15" s="78"/>
      <c r="D15" s="79"/>
      <c r="E15" s="73">
        <f t="shared" si="0"/>
        <v>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2:36" outlineLevel="1">
      <c r="B16" s="81">
        <v>2</v>
      </c>
      <c r="C16" s="82" t="s">
        <v>106</v>
      </c>
      <c r="D16" s="29"/>
      <c r="E16" s="74">
        <f t="shared" si="0"/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</row>
    <row r="17" spans="2:36" outlineLevel="1">
      <c r="B17" s="63"/>
      <c r="C17" s="64"/>
      <c r="D17" s="31"/>
      <c r="E17" s="65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</row>
    <row r="18" spans="2:36" outlineLevel="1">
      <c r="B18" s="67"/>
      <c r="C18" s="124"/>
      <c r="D18" s="31"/>
      <c r="E18" s="65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</row>
    <row r="19" spans="2:36" outlineLevel="1">
      <c r="B19" s="67"/>
      <c r="C19" s="75"/>
      <c r="D19" s="31"/>
      <c r="E19" s="65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</row>
    <row r="20" spans="2:36" outlineLevel="1">
      <c r="B20" s="67"/>
      <c r="C20" s="72"/>
      <c r="D20" s="31"/>
      <c r="E20" s="65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</row>
    <row r="21" spans="2:36" outlineLevel="1">
      <c r="B21" s="67"/>
      <c r="C21" s="72"/>
      <c r="D21" s="31"/>
      <c r="E21" s="65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</row>
    <row r="22" spans="2:36" outlineLevel="1">
      <c r="B22" s="67"/>
      <c r="C22" s="72"/>
      <c r="D22" s="31"/>
      <c r="E22" s="65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</row>
    <row r="23" spans="2:36" outlineLevel="1">
      <c r="B23" s="67"/>
      <c r="C23" s="72"/>
      <c r="D23" s="31"/>
      <c r="E23" s="65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</row>
    <row r="24" spans="2:36" outlineLevel="1">
      <c r="B24" s="67"/>
      <c r="C24" s="72"/>
      <c r="D24" s="31"/>
      <c r="E24" s="65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</row>
    <row r="25" spans="2:36" ht="14.25" outlineLevel="1" thickBot="1">
      <c r="B25" s="77"/>
      <c r="C25" s="78"/>
      <c r="D25" s="79"/>
      <c r="E25" s="73">
        <f t="shared" si="0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</row>
    <row r="26" spans="2:36" ht="14.25" outlineLevel="1" thickBot="1">
      <c r="B26" s="81">
        <v>3</v>
      </c>
      <c r="C26" s="82" t="s">
        <v>46</v>
      </c>
      <c r="D26" s="29" t="s">
        <v>120</v>
      </c>
      <c r="E26" s="74">
        <f t="shared" si="0"/>
        <v>1</v>
      </c>
      <c r="F26" s="36"/>
      <c r="G26" s="36">
        <v>1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</row>
    <row r="27" spans="2:36" outlineLevel="1">
      <c r="B27" s="63"/>
      <c r="C27" s="64"/>
      <c r="D27" s="31" t="s">
        <v>198</v>
      </c>
      <c r="E27" s="65">
        <f t="shared" si="0"/>
        <v>1</v>
      </c>
      <c r="F27" s="82"/>
      <c r="G27" s="82"/>
      <c r="H27" s="215"/>
      <c r="I27" s="215"/>
      <c r="J27" s="215"/>
      <c r="K27" s="82"/>
      <c r="L27" s="82"/>
      <c r="M27" s="82">
        <v>1</v>
      </c>
      <c r="N27" s="82"/>
      <c r="O27" s="82"/>
      <c r="P27" s="82"/>
      <c r="Q27" s="82"/>
      <c r="R27" s="82"/>
      <c r="S27" s="82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</row>
    <row r="28" spans="2:36" outlineLevel="1">
      <c r="B28" s="67"/>
      <c r="C28" s="124"/>
      <c r="D28" s="31"/>
      <c r="E28" s="65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</row>
    <row r="29" spans="2:36" outlineLevel="1">
      <c r="B29" s="67"/>
      <c r="C29" s="75"/>
      <c r="D29" s="31"/>
      <c r="E29" s="65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2:36" outlineLevel="1">
      <c r="B30" s="67"/>
      <c r="C30" s="72"/>
      <c r="D30" s="31"/>
      <c r="E30" s="65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</row>
    <row r="31" spans="2:36" outlineLevel="1">
      <c r="B31" s="67"/>
      <c r="C31" s="72"/>
      <c r="D31" s="31"/>
      <c r="E31" s="65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</row>
    <row r="32" spans="2:36" outlineLevel="1">
      <c r="B32" s="67"/>
      <c r="C32" s="72"/>
      <c r="D32" s="31"/>
      <c r="E32" s="65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</row>
    <row r="33" spans="2:36" outlineLevel="1">
      <c r="B33" s="67"/>
      <c r="C33" s="72"/>
      <c r="D33" s="31"/>
      <c r="E33" s="65">
        <f t="shared" si="0"/>
        <v>0</v>
      </c>
      <c r="F33" s="33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</row>
    <row r="34" spans="2:36" outlineLevel="1">
      <c r="B34" s="67"/>
      <c r="C34" s="72"/>
      <c r="D34" s="31"/>
      <c r="E34" s="65">
        <f t="shared" si="0"/>
        <v>0</v>
      </c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</row>
    <row r="35" spans="2:36" ht="14.25" outlineLevel="1" thickBot="1">
      <c r="B35" s="77"/>
      <c r="C35" s="78"/>
      <c r="D35" s="79"/>
      <c r="E35" s="73">
        <f t="shared" si="0"/>
        <v>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</row>
    <row r="36" spans="2:36" ht="14.25" outlineLevel="1" thickBot="1">
      <c r="B36" s="81">
        <v>4</v>
      </c>
      <c r="C36" s="82" t="s">
        <v>86</v>
      </c>
      <c r="D36" s="29" t="s">
        <v>113</v>
      </c>
      <c r="E36" s="74">
        <f t="shared" si="0"/>
        <v>1</v>
      </c>
      <c r="F36" s="36"/>
      <c r="G36" s="36">
        <v>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198"/>
      <c r="U36" s="198"/>
      <c r="V36" s="198"/>
      <c r="W36" s="198"/>
      <c r="X36" s="198"/>
      <c r="Y36" s="198"/>
      <c r="Z36" s="198"/>
      <c r="AA36" s="198"/>
      <c r="AB36" s="198"/>
      <c r="AC36" s="200"/>
      <c r="AD36" s="200"/>
      <c r="AE36" s="200"/>
      <c r="AF36" s="200"/>
      <c r="AG36" s="200"/>
      <c r="AH36" s="200"/>
      <c r="AI36" s="200"/>
      <c r="AJ36" s="200"/>
    </row>
    <row r="37" spans="2:36" outlineLevel="1">
      <c r="B37" s="63"/>
      <c r="C37" s="64"/>
      <c r="D37" s="31" t="s">
        <v>200</v>
      </c>
      <c r="E37" s="65">
        <f t="shared" si="0"/>
        <v>1</v>
      </c>
      <c r="F37" s="82"/>
      <c r="G37" s="82"/>
      <c r="H37" s="82"/>
      <c r="I37" s="82"/>
      <c r="J37" s="82"/>
      <c r="K37" s="82"/>
      <c r="L37" s="82"/>
      <c r="M37" s="82">
        <v>1</v>
      </c>
      <c r="N37" s="82"/>
      <c r="O37" s="82"/>
      <c r="P37" s="82"/>
      <c r="Q37" s="82"/>
      <c r="R37" s="82"/>
      <c r="S37" s="82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</row>
    <row r="38" spans="2:36" outlineLevel="1">
      <c r="B38" s="67"/>
      <c r="C38" s="124"/>
      <c r="D38" s="31"/>
      <c r="E38" s="65">
        <f t="shared" ref="E38:E69" si="1">SUM(F38:AA38)</f>
        <v>0</v>
      </c>
      <c r="F38" s="33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</row>
    <row r="39" spans="2:36" outlineLevel="1">
      <c r="B39" s="67"/>
      <c r="C39" s="75"/>
      <c r="D39" s="31"/>
      <c r="E39" s="65">
        <f t="shared" si="1"/>
        <v>0</v>
      </c>
      <c r="F39" s="33"/>
      <c r="G39" s="3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</row>
    <row r="40" spans="2:36" outlineLevel="1">
      <c r="B40" s="67"/>
      <c r="C40" s="72"/>
      <c r="D40" s="31"/>
      <c r="E40" s="65">
        <f t="shared" si="1"/>
        <v>0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</row>
    <row r="41" spans="2:36" outlineLevel="1">
      <c r="B41" s="67"/>
      <c r="C41" s="72"/>
      <c r="D41" s="31"/>
      <c r="E41" s="65">
        <f t="shared" si="1"/>
        <v>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</row>
    <row r="42" spans="2:36" outlineLevel="1">
      <c r="B42" s="26"/>
      <c r="C42" s="33"/>
      <c r="D42" s="76"/>
      <c r="E42" s="65">
        <f t="shared" si="1"/>
        <v>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97"/>
      <c r="U42" s="197"/>
      <c r="V42" s="197"/>
      <c r="W42" s="197"/>
      <c r="X42" s="197"/>
      <c r="Y42" s="197"/>
      <c r="Z42" s="197"/>
      <c r="AA42" s="197"/>
      <c r="AB42" s="197"/>
      <c r="AC42" s="195"/>
      <c r="AD42" s="195"/>
      <c r="AE42" s="195"/>
      <c r="AF42" s="195"/>
      <c r="AG42" s="195"/>
      <c r="AH42" s="195"/>
      <c r="AI42" s="195"/>
      <c r="AJ42" s="195"/>
    </row>
    <row r="43" spans="2:36" outlineLevel="1">
      <c r="B43" s="63"/>
      <c r="C43" s="64"/>
      <c r="D43" s="31"/>
      <c r="E43" s="65">
        <f t="shared" si="1"/>
        <v>0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</row>
    <row r="44" spans="2:36" outlineLevel="1">
      <c r="B44" s="67"/>
      <c r="C44" s="124"/>
      <c r="D44" s="31"/>
      <c r="E44" s="65">
        <f t="shared" si="1"/>
        <v>0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</row>
    <row r="45" spans="2:36" ht="14.25" outlineLevel="1" thickBot="1">
      <c r="B45" s="77"/>
      <c r="C45" s="130"/>
      <c r="D45" s="131"/>
      <c r="E45" s="73">
        <f t="shared" si="1"/>
        <v>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</row>
    <row r="46" spans="2:36" outlineLevel="1">
      <c r="B46" s="81">
        <v>5</v>
      </c>
      <c r="C46" s="82" t="s">
        <v>22</v>
      </c>
      <c r="D46" s="83" t="s">
        <v>148</v>
      </c>
      <c r="E46" s="74">
        <f t="shared" si="1"/>
        <v>1</v>
      </c>
      <c r="F46" s="36"/>
      <c r="G46" s="36"/>
      <c r="H46" s="36"/>
      <c r="I46" s="36">
        <v>1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</row>
    <row r="47" spans="2:36" outlineLevel="1">
      <c r="B47" s="63"/>
      <c r="C47" s="64"/>
      <c r="D47" s="31" t="s">
        <v>179</v>
      </c>
      <c r="E47" s="65">
        <f t="shared" si="1"/>
        <v>1</v>
      </c>
      <c r="F47" s="82"/>
      <c r="G47" s="82"/>
      <c r="H47" s="82"/>
      <c r="I47" s="82"/>
      <c r="J47" s="82"/>
      <c r="K47" s="82"/>
      <c r="L47" s="82">
        <v>1</v>
      </c>
      <c r="M47" s="82"/>
      <c r="N47" s="82"/>
      <c r="O47" s="82"/>
      <c r="P47" s="82"/>
      <c r="Q47" s="82"/>
      <c r="R47" s="82"/>
      <c r="S47" s="82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</row>
    <row r="48" spans="2:36" ht="14.25" outlineLevel="1" thickBot="1">
      <c r="B48" s="67"/>
      <c r="C48" s="124"/>
      <c r="D48" s="31"/>
      <c r="E48" s="65">
        <f t="shared" si="1"/>
        <v>0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</row>
    <row r="49" spans="2:36" outlineLevel="1">
      <c r="B49" s="67"/>
      <c r="C49" s="75"/>
      <c r="D49" s="31"/>
      <c r="E49" s="65">
        <f t="shared" si="1"/>
        <v>0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99"/>
      <c r="U49" s="199"/>
      <c r="V49" s="201"/>
      <c r="W49" s="199"/>
      <c r="X49" s="199"/>
      <c r="Y49" s="199"/>
      <c r="Z49" s="199"/>
      <c r="AA49" s="199"/>
      <c r="AB49" s="199"/>
      <c r="AC49" s="202"/>
      <c r="AD49" s="202"/>
      <c r="AE49" s="202"/>
      <c r="AF49" s="202"/>
      <c r="AG49" s="202"/>
      <c r="AH49" s="202"/>
      <c r="AI49" s="202"/>
      <c r="AJ49" s="202"/>
    </row>
    <row r="50" spans="2:36" outlineLevel="1">
      <c r="B50" s="67"/>
      <c r="C50" s="72"/>
      <c r="D50" s="31"/>
      <c r="E50" s="65">
        <f t="shared" si="1"/>
        <v>0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</row>
    <row r="51" spans="2:36" outlineLevel="1">
      <c r="B51" s="67"/>
      <c r="C51" s="72"/>
      <c r="D51" s="76"/>
      <c r="E51" s="65">
        <f t="shared" si="1"/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</row>
    <row r="52" spans="2:36" outlineLevel="1">
      <c r="B52" s="67"/>
      <c r="C52" s="72"/>
      <c r="D52" s="31"/>
      <c r="E52" s="65">
        <f t="shared" si="1"/>
        <v>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2:36" outlineLevel="1">
      <c r="B53" s="67"/>
      <c r="C53" s="72"/>
      <c r="D53" s="31"/>
      <c r="E53" s="65">
        <f t="shared" si="1"/>
        <v>0</v>
      </c>
      <c r="F53" s="33"/>
      <c r="G53" s="35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</row>
    <row r="54" spans="2:36" outlineLevel="1">
      <c r="B54" s="67"/>
      <c r="C54" s="72"/>
      <c r="D54" s="31"/>
      <c r="E54" s="65">
        <f t="shared" si="1"/>
        <v>0</v>
      </c>
      <c r="F54" s="33"/>
      <c r="G54" s="35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</row>
    <row r="55" spans="2:36" ht="14.25" outlineLevel="1" thickBot="1">
      <c r="B55" s="77"/>
      <c r="C55" s="132"/>
      <c r="D55" s="79"/>
      <c r="E55" s="73">
        <f t="shared" si="1"/>
        <v>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</row>
    <row r="56" spans="2:36" outlineLevel="1">
      <c r="B56" s="81">
        <v>6</v>
      </c>
      <c r="C56" s="82" t="s">
        <v>95</v>
      </c>
      <c r="D56" s="29"/>
      <c r="E56" s="74">
        <f t="shared" si="1"/>
        <v>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</row>
    <row r="57" spans="2:36" outlineLevel="1">
      <c r="B57" s="63"/>
      <c r="C57" s="64"/>
      <c r="D57" s="123"/>
      <c r="E57" s="65">
        <f t="shared" si="1"/>
        <v>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2:36" outlineLevel="1">
      <c r="B58" s="67"/>
      <c r="C58" s="124"/>
      <c r="D58" s="123"/>
      <c r="E58" s="65">
        <f t="shared" si="1"/>
        <v>0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2:36" ht="14.25" outlineLevel="1" thickBot="1">
      <c r="B59" s="67"/>
      <c r="C59" s="75"/>
      <c r="D59" s="123"/>
      <c r="E59" s="65">
        <f t="shared" si="1"/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</row>
    <row r="60" spans="2:36" outlineLevel="1">
      <c r="B60" s="67"/>
      <c r="C60" s="75"/>
      <c r="D60" s="31"/>
      <c r="E60" s="65">
        <f t="shared" si="1"/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</row>
    <row r="61" spans="2:36" outlineLevel="1">
      <c r="B61" s="67"/>
      <c r="C61" s="72"/>
      <c r="D61" s="31"/>
      <c r="E61" s="65">
        <f t="shared" si="1"/>
        <v>0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204"/>
      <c r="U61" s="205"/>
      <c r="V61" s="197"/>
      <c r="W61" s="205"/>
      <c r="X61" s="197"/>
      <c r="Y61" s="197"/>
      <c r="Z61" s="197"/>
      <c r="AA61" s="197"/>
      <c r="AB61" s="197"/>
      <c r="AC61" s="195"/>
      <c r="AD61" s="195"/>
      <c r="AE61" s="195"/>
      <c r="AF61" s="195"/>
      <c r="AG61" s="195"/>
      <c r="AH61" s="195"/>
      <c r="AI61" s="195"/>
      <c r="AJ61" s="195"/>
    </row>
    <row r="62" spans="2:36" outlineLevel="1">
      <c r="B62" s="67"/>
      <c r="C62" s="72"/>
      <c r="D62" s="123"/>
      <c r="E62" s="65">
        <f t="shared" si="1"/>
        <v>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</row>
    <row r="63" spans="2:36" outlineLevel="1">
      <c r="B63" s="67"/>
      <c r="C63" s="72"/>
      <c r="D63" s="31"/>
      <c r="E63" s="65">
        <f t="shared" si="1"/>
        <v>0</v>
      </c>
      <c r="F63" s="33"/>
      <c r="G63" s="35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</row>
    <row r="64" spans="2:36" outlineLevel="1">
      <c r="B64" s="67"/>
      <c r="C64" s="72"/>
      <c r="D64" s="123"/>
      <c r="E64" s="120">
        <f t="shared" si="1"/>
        <v>0</v>
      </c>
      <c r="F64" s="33"/>
      <c r="G64" s="35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</row>
    <row r="65" spans="2:36" ht="14.25" outlineLevel="1" thickBot="1">
      <c r="B65" s="77"/>
      <c r="C65" s="78"/>
      <c r="D65" s="79"/>
      <c r="E65" s="73">
        <f t="shared" si="1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</row>
    <row r="66" spans="2:36" outlineLevel="1">
      <c r="B66" s="81">
        <v>7</v>
      </c>
      <c r="C66" s="82" t="s">
        <v>23</v>
      </c>
      <c r="D66" s="29" t="s">
        <v>199</v>
      </c>
      <c r="E66" s="74">
        <f t="shared" si="1"/>
        <v>1</v>
      </c>
      <c r="F66" s="36"/>
      <c r="G66" s="36"/>
      <c r="H66" s="36"/>
      <c r="I66" s="36"/>
      <c r="J66" s="36"/>
      <c r="K66" s="36"/>
      <c r="L66" s="36"/>
      <c r="M66" s="36">
        <v>1</v>
      </c>
      <c r="N66" s="36"/>
      <c r="O66" s="36"/>
      <c r="P66" s="36"/>
      <c r="Q66" s="36"/>
      <c r="R66" s="36"/>
      <c r="S66" s="36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</row>
    <row r="67" spans="2:36" outlineLevel="1">
      <c r="B67" s="63"/>
      <c r="C67" s="64"/>
      <c r="D67" s="31"/>
      <c r="E67" s="65">
        <f t="shared" si="1"/>
        <v>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</row>
    <row r="68" spans="2:36" outlineLevel="1">
      <c r="B68" s="67"/>
      <c r="C68" s="124"/>
      <c r="D68" s="31"/>
      <c r="E68" s="65">
        <f t="shared" si="1"/>
        <v>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</row>
    <row r="69" spans="2:36" ht="14.25" outlineLevel="1" thickBot="1">
      <c r="B69" s="67"/>
      <c r="C69" s="75"/>
      <c r="D69" s="31"/>
      <c r="E69" s="65">
        <f t="shared" si="1"/>
        <v>0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</row>
    <row r="70" spans="2:36" outlineLevel="1">
      <c r="B70" s="67"/>
      <c r="C70" s="72"/>
      <c r="D70" s="31"/>
      <c r="E70" s="65">
        <f t="shared" ref="E70:E101" si="2">SUM(F70:AA70)</f>
        <v>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</row>
    <row r="71" spans="2:36" outlineLevel="1">
      <c r="B71" s="67"/>
      <c r="C71" s="72"/>
      <c r="D71" s="31"/>
      <c r="E71" s="65">
        <f t="shared" si="2"/>
        <v>0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</row>
    <row r="72" spans="2:36" outlineLevel="1">
      <c r="B72" s="67"/>
      <c r="C72" s="72"/>
      <c r="D72" s="31"/>
      <c r="E72" s="65">
        <f t="shared" si="2"/>
        <v>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</row>
    <row r="73" spans="2:36" outlineLevel="1">
      <c r="B73" s="67"/>
      <c r="C73" s="72"/>
      <c r="D73" s="31"/>
      <c r="E73" s="65">
        <f t="shared" si="2"/>
        <v>0</v>
      </c>
      <c r="F73" s="33"/>
      <c r="G73" s="35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</row>
    <row r="74" spans="2:36" outlineLevel="1">
      <c r="B74" s="67"/>
      <c r="C74" s="72"/>
      <c r="D74" s="31"/>
      <c r="E74" s="65">
        <f t="shared" si="2"/>
        <v>0</v>
      </c>
      <c r="F74" s="33"/>
      <c r="G74" s="35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</row>
    <row r="75" spans="2:36" ht="14.25" outlineLevel="1" thickBot="1">
      <c r="B75" s="77"/>
      <c r="C75" s="78"/>
      <c r="D75" s="79"/>
      <c r="E75" s="73">
        <f t="shared" si="2"/>
        <v>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</row>
    <row r="76" spans="2:36" outlineLevel="1">
      <c r="B76" s="81">
        <v>8</v>
      </c>
      <c r="C76" s="82" t="s">
        <v>87</v>
      </c>
      <c r="D76" s="137" t="s">
        <v>118</v>
      </c>
      <c r="E76" s="74">
        <f t="shared" si="2"/>
        <v>1</v>
      </c>
      <c r="F76" s="36"/>
      <c r="G76" s="36">
        <v>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</row>
    <row r="77" spans="2:36" outlineLevel="1">
      <c r="B77" s="63"/>
      <c r="C77" s="64"/>
      <c r="D77" s="126" t="s">
        <v>171</v>
      </c>
      <c r="E77" s="65">
        <f t="shared" si="2"/>
        <v>1</v>
      </c>
      <c r="F77" s="82"/>
      <c r="G77" s="82"/>
      <c r="H77" s="82"/>
      <c r="I77" s="82"/>
      <c r="J77" s="82"/>
      <c r="K77" s="82">
        <v>1</v>
      </c>
      <c r="L77" s="82"/>
      <c r="M77" s="82"/>
      <c r="N77" s="82"/>
      <c r="O77" s="82"/>
      <c r="P77" s="82"/>
      <c r="Q77" s="82"/>
      <c r="R77" s="82"/>
      <c r="S77" s="82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</row>
    <row r="78" spans="2:36" outlineLevel="1">
      <c r="B78" s="67"/>
      <c r="C78" s="124"/>
      <c r="D78" s="31"/>
      <c r="E78" s="65">
        <f t="shared" si="2"/>
        <v>0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</row>
    <row r="79" spans="2:36" ht="14.25" outlineLevel="1" thickBot="1">
      <c r="B79" s="67"/>
      <c r="C79" s="75"/>
      <c r="D79" s="31"/>
      <c r="E79" s="65">
        <f t="shared" si="2"/>
        <v>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98"/>
      <c r="U79" s="198"/>
      <c r="V79" s="198"/>
      <c r="W79" s="198"/>
      <c r="X79" s="198"/>
      <c r="Y79" s="198"/>
      <c r="Z79" s="206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</row>
    <row r="80" spans="2:36" outlineLevel="1">
      <c r="B80" s="67"/>
      <c r="C80" s="72"/>
      <c r="D80" s="31"/>
      <c r="E80" s="65">
        <f t="shared" si="2"/>
        <v>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</row>
    <row r="81" spans="2:36" outlineLevel="1">
      <c r="B81" s="67"/>
      <c r="C81" s="127"/>
      <c r="D81" s="31"/>
      <c r="E81" s="65">
        <f t="shared" si="2"/>
        <v>0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</row>
    <row r="82" spans="2:36" outlineLevel="1">
      <c r="B82" s="67"/>
      <c r="C82" s="72"/>
      <c r="D82" s="31"/>
      <c r="E82" s="65">
        <f t="shared" si="2"/>
        <v>0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</row>
    <row r="83" spans="2:36" outlineLevel="1">
      <c r="B83" s="67"/>
      <c r="C83" s="72"/>
      <c r="D83" s="31"/>
      <c r="E83" s="65">
        <f t="shared" si="2"/>
        <v>0</v>
      </c>
      <c r="F83" s="33"/>
      <c r="G83" s="35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</row>
    <row r="84" spans="2:36" outlineLevel="1">
      <c r="B84" s="67"/>
      <c r="C84" s="72"/>
      <c r="D84" s="31"/>
      <c r="E84" s="65">
        <f t="shared" si="2"/>
        <v>0</v>
      </c>
      <c r="F84" s="33"/>
      <c r="G84" s="35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</row>
    <row r="85" spans="2:36" ht="14.25" outlineLevel="1" thickBot="1">
      <c r="B85" s="77"/>
      <c r="C85" s="78"/>
      <c r="D85" s="79"/>
      <c r="E85" s="73">
        <f t="shared" si="2"/>
        <v>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</row>
    <row r="86" spans="2:36" outlineLevel="1">
      <c r="B86" s="81">
        <v>9</v>
      </c>
      <c r="C86" s="134" t="s">
        <v>88</v>
      </c>
      <c r="D86" s="29"/>
      <c r="E86" s="74">
        <f t="shared" si="2"/>
        <v>0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</row>
    <row r="87" spans="2:36" outlineLevel="1">
      <c r="B87" s="63"/>
      <c r="C87" s="64"/>
      <c r="D87" s="84"/>
      <c r="E87" s="65">
        <f t="shared" si="2"/>
        <v>0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</row>
    <row r="88" spans="2:36" outlineLevel="1">
      <c r="B88" s="67"/>
      <c r="C88" s="124"/>
      <c r="D88" s="31"/>
      <c r="E88" s="65">
        <f t="shared" si="2"/>
        <v>0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</row>
    <row r="89" spans="2:36" ht="14.25" outlineLevel="1" thickBot="1">
      <c r="B89" s="67"/>
      <c r="C89" s="75"/>
      <c r="D89" s="31"/>
      <c r="E89" s="65">
        <f t="shared" si="2"/>
        <v>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</row>
    <row r="90" spans="2:36" outlineLevel="1">
      <c r="B90" s="26"/>
      <c r="C90" s="33"/>
      <c r="D90" s="31"/>
      <c r="E90" s="65">
        <f t="shared" si="2"/>
        <v>0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</row>
    <row r="91" spans="2:36" outlineLevel="1">
      <c r="B91" s="63"/>
      <c r="C91" s="64"/>
      <c r="D91" s="123"/>
      <c r="E91" s="65">
        <f t="shared" si="2"/>
        <v>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</row>
    <row r="92" spans="2:36" outlineLevel="1">
      <c r="B92" s="67"/>
      <c r="C92" s="124"/>
      <c r="D92" s="123"/>
      <c r="E92" s="65">
        <f t="shared" si="2"/>
        <v>0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</row>
    <row r="93" spans="2:36" outlineLevel="1">
      <c r="B93" s="67"/>
      <c r="C93" s="75"/>
      <c r="D93" s="123"/>
      <c r="E93" s="65">
        <f t="shared" si="2"/>
        <v>0</v>
      </c>
      <c r="F93" s="33"/>
      <c r="G93" s="35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</row>
    <row r="94" spans="2:36" outlineLevel="1">
      <c r="B94" s="67"/>
      <c r="C94" s="72"/>
      <c r="D94" s="84"/>
      <c r="E94" s="65">
        <f t="shared" si="2"/>
        <v>0</v>
      </c>
      <c r="F94" s="33"/>
      <c r="G94" s="35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204"/>
      <c r="U94" s="204"/>
      <c r="V94" s="204"/>
      <c r="W94" s="204"/>
      <c r="X94" s="197"/>
      <c r="Y94" s="197"/>
      <c r="Z94" s="197"/>
      <c r="AA94" s="197"/>
      <c r="AB94" s="197"/>
      <c r="AC94" s="195"/>
      <c r="AD94" s="195"/>
      <c r="AE94" s="195"/>
      <c r="AF94" s="195"/>
      <c r="AG94" s="195"/>
      <c r="AH94" s="195"/>
      <c r="AI94" s="195"/>
      <c r="AJ94" s="195"/>
    </row>
    <row r="95" spans="2:36" ht="14.25" outlineLevel="1" thickBot="1">
      <c r="B95" s="77"/>
      <c r="C95" s="78"/>
      <c r="D95" s="135"/>
      <c r="E95" s="73">
        <f t="shared" si="2"/>
        <v>0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204"/>
      <c r="U95" s="204"/>
      <c r="V95" s="204"/>
      <c r="W95" s="204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</row>
    <row r="96" spans="2:36" outlineLevel="1">
      <c r="B96" s="81">
        <v>10</v>
      </c>
      <c r="C96" s="134" t="s">
        <v>104</v>
      </c>
      <c r="D96" s="29" t="s">
        <v>155</v>
      </c>
      <c r="E96" s="74">
        <f t="shared" si="2"/>
        <v>1</v>
      </c>
      <c r="F96" s="36"/>
      <c r="G96" s="36"/>
      <c r="H96" s="36"/>
      <c r="I96" s="36"/>
      <c r="J96" s="36">
        <v>1</v>
      </c>
      <c r="K96" s="36"/>
      <c r="L96" s="36"/>
      <c r="M96" s="36"/>
      <c r="N96" s="36"/>
      <c r="O96" s="36"/>
      <c r="P96" s="36"/>
      <c r="Q96" s="36"/>
      <c r="R96" s="36"/>
      <c r="S96" s="36"/>
      <c r="T96" s="204"/>
      <c r="U96" s="204"/>
      <c r="V96" s="204"/>
      <c r="W96" s="204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</row>
    <row r="97" spans="2:36" outlineLevel="1">
      <c r="B97" s="63"/>
      <c r="C97" s="64"/>
      <c r="D97" s="84"/>
      <c r="E97" s="65">
        <f t="shared" si="2"/>
        <v>0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204"/>
      <c r="U97" s="204"/>
      <c r="V97" s="204"/>
      <c r="W97" s="204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</row>
    <row r="98" spans="2:36" outlineLevel="1">
      <c r="B98" s="67"/>
      <c r="C98" s="124"/>
      <c r="D98" s="31"/>
      <c r="E98" s="65">
        <f t="shared" si="2"/>
        <v>0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204"/>
      <c r="U98" s="204"/>
      <c r="V98" s="204"/>
      <c r="W98" s="204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</row>
    <row r="99" spans="2:36" ht="14.25" outlineLevel="1" thickBot="1">
      <c r="B99" s="67"/>
      <c r="C99" s="75"/>
      <c r="D99" s="31"/>
      <c r="E99" s="65">
        <f t="shared" si="2"/>
        <v>0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206"/>
      <c r="U99" s="206"/>
      <c r="V99" s="206"/>
      <c r="W99" s="206"/>
      <c r="X99" s="198"/>
      <c r="Y99" s="206"/>
      <c r="Z99" s="198"/>
      <c r="AA99" s="198"/>
      <c r="AB99" s="206"/>
      <c r="AC99" s="206"/>
      <c r="AD99" s="206"/>
      <c r="AE99" s="198"/>
      <c r="AF99" s="198"/>
      <c r="AG99" s="198"/>
      <c r="AH99" s="198"/>
      <c r="AI99" s="198"/>
      <c r="AJ99" s="198"/>
    </row>
    <row r="100" spans="2:36" outlineLevel="1">
      <c r="B100" s="67"/>
      <c r="C100" s="72"/>
      <c r="D100" s="31"/>
      <c r="E100" s="65">
        <f t="shared" si="2"/>
        <v>0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207"/>
      <c r="U100" s="207"/>
      <c r="V100" s="207"/>
      <c r="W100" s="207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</row>
    <row r="101" spans="2:36" outlineLevel="1">
      <c r="B101" s="67"/>
      <c r="C101" s="72"/>
      <c r="D101" s="31"/>
      <c r="E101" s="65">
        <f t="shared" si="2"/>
        <v>0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204"/>
      <c r="U101" s="204"/>
      <c r="V101" s="204"/>
      <c r="W101" s="204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</row>
    <row r="102" spans="2:36" outlineLevel="1">
      <c r="B102" s="67"/>
      <c r="C102" s="72"/>
      <c r="D102" s="31"/>
      <c r="E102" s="65">
        <f t="shared" ref="E102:E103" si="3">SUM(F102:AA102)</f>
        <v>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04"/>
      <c r="U102" s="204"/>
      <c r="V102" s="204"/>
      <c r="W102" s="204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</row>
    <row r="103" spans="2:36" outlineLevel="1">
      <c r="B103" s="26"/>
      <c r="C103" s="33"/>
      <c r="D103" s="126"/>
      <c r="E103" s="65">
        <f t="shared" si="3"/>
        <v>0</v>
      </c>
      <c r="F103" s="33"/>
      <c r="G103" s="35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204"/>
      <c r="U103" s="204"/>
      <c r="V103" s="204"/>
      <c r="W103" s="204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</row>
    <row r="104" spans="2:36" outlineLevel="1">
      <c r="B104" s="63"/>
      <c r="C104" s="64"/>
      <c r="D104" s="31"/>
      <c r="E104" s="65">
        <f t="shared" ref="E104:E132" si="4">SUM(F104:AA104)</f>
        <v>0</v>
      </c>
      <c r="F104" s="33"/>
      <c r="G104" s="35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204"/>
      <c r="U104" s="204"/>
      <c r="V104" s="204"/>
      <c r="W104" s="204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</row>
    <row r="105" spans="2:36" ht="14.25" outlineLevel="1" thickBot="1">
      <c r="B105" s="77"/>
      <c r="C105" s="136"/>
      <c r="D105" s="79"/>
      <c r="E105" s="73">
        <f t="shared" si="4"/>
        <v>0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204"/>
      <c r="U105" s="204"/>
      <c r="V105" s="204"/>
      <c r="W105" s="204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</row>
    <row r="106" spans="2:36" outlineLevel="1">
      <c r="B106" s="156">
        <v>11</v>
      </c>
      <c r="C106" s="134" t="s">
        <v>105</v>
      </c>
      <c r="D106" s="29"/>
      <c r="E106" s="74">
        <f t="shared" si="4"/>
        <v>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204"/>
      <c r="U106" s="204"/>
      <c r="V106" s="204"/>
      <c r="W106" s="204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</row>
    <row r="107" spans="2:36" outlineLevel="1">
      <c r="B107" s="67"/>
      <c r="C107" s="64"/>
      <c r="D107" s="31"/>
      <c r="E107" s="65">
        <f t="shared" si="4"/>
        <v>0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204"/>
      <c r="U107" s="204"/>
      <c r="V107" s="204"/>
      <c r="W107" s="204"/>
      <c r="X107" s="197"/>
      <c r="Y107" s="197"/>
      <c r="Z107" s="197"/>
      <c r="AA107" s="197"/>
      <c r="AB107" s="197"/>
      <c r="AC107" s="195"/>
      <c r="AD107" s="195"/>
      <c r="AE107" s="195"/>
      <c r="AF107" s="195"/>
      <c r="AG107" s="195"/>
      <c r="AH107" s="195"/>
      <c r="AI107" s="195"/>
      <c r="AJ107" s="195"/>
    </row>
    <row r="108" spans="2:36" outlineLevel="1">
      <c r="B108" s="67"/>
      <c r="C108" s="124"/>
      <c r="D108" s="31"/>
      <c r="E108" s="65">
        <f t="shared" si="4"/>
        <v>0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204"/>
      <c r="U108" s="204"/>
      <c r="V108" s="204"/>
      <c r="W108" s="204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</row>
    <row r="109" spans="2:36" outlineLevel="1">
      <c r="B109" s="67"/>
      <c r="C109" s="75"/>
      <c r="D109" s="31"/>
      <c r="E109" s="65">
        <f t="shared" si="4"/>
        <v>0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208"/>
      <c r="U109" s="208"/>
      <c r="V109" s="208"/>
      <c r="W109" s="208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</row>
    <row r="110" spans="2:36" ht="14.25" outlineLevel="1" thickBot="1">
      <c r="B110" s="67"/>
      <c r="C110" s="72"/>
      <c r="D110" s="31"/>
      <c r="E110" s="65">
        <f t="shared" si="4"/>
        <v>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206"/>
      <c r="U110" s="206"/>
      <c r="V110" s="206"/>
      <c r="W110" s="206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</row>
    <row r="111" spans="2:36" outlineLevel="1">
      <c r="B111" s="67"/>
      <c r="C111" s="72"/>
      <c r="D111" s="31"/>
      <c r="E111" s="65">
        <f t="shared" si="4"/>
        <v>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207"/>
      <c r="U111" s="207"/>
      <c r="V111" s="207"/>
      <c r="W111" s="207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</row>
    <row r="112" spans="2:36" outlineLevel="1">
      <c r="B112" s="67"/>
      <c r="C112" s="72"/>
      <c r="D112" s="31"/>
      <c r="E112" s="65">
        <f>SUM(F112:AA112)</f>
        <v>0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204"/>
      <c r="U112" s="204"/>
      <c r="V112" s="204"/>
      <c r="W112" s="204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</row>
    <row r="113" spans="2:36" outlineLevel="1">
      <c r="B113" s="67"/>
      <c r="C113" s="72"/>
      <c r="D113" s="31"/>
      <c r="E113" s="65">
        <f>SUM(F113:AA113)</f>
        <v>0</v>
      </c>
      <c r="F113" s="33"/>
      <c r="G113" s="35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204"/>
      <c r="U113" s="204"/>
      <c r="V113" s="204"/>
      <c r="W113" s="204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</row>
    <row r="114" spans="2:36" outlineLevel="1">
      <c r="B114" s="67"/>
      <c r="C114" s="72"/>
      <c r="D114" s="31"/>
      <c r="E114" s="65">
        <f t="shared" si="4"/>
        <v>0</v>
      </c>
      <c r="F114" s="33"/>
      <c r="G114" s="35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204"/>
      <c r="U114" s="204"/>
      <c r="V114" s="204"/>
      <c r="W114" s="204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</row>
    <row r="115" spans="2:36" ht="14.25" outlineLevel="1" thickBot="1">
      <c r="B115" s="57"/>
      <c r="C115" s="32"/>
      <c r="D115" s="70"/>
      <c r="E115" s="58">
        <f t="shared" si="4"/>
        <v>0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204"/>
      <c r="U115" s="204"/>
      <c r="V115" s="204"/>
      <c r="W115" s="204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</row>
    <row r="116" spans="2:36" outlineLevel="1">
      <c r="B116" s="161"/>
      <c r="C116" s="162"/>
      <c r="D116" s="163"/>
      <c r="E116" s="62">
        <f t="shared" si="4"/>
        <v>0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204"/>
      <c r="U116" s="204"/>
      <c r="V116" s="204"/>
      <c r="W116" s="204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</row>
    <row r="117" spans="2:36" outlineLevel="1">
      <c r="B117" s="67"/>
      <c r="C117" s="124"/>
      <c r="D117" s="31"/>
      <c r="E117" s="65">
        <f t="shared" si="4"/>
        <v>0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204"/>
      <c r="U117" s="204"/>
      <c r="V117" s="204"/>
      <c r="W117" s="204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</row>
    <row r="118" spans="2:36" outlineLevel="1">
      <c r="B118" s="67"/>
      <c r="C118" s="75"/>
      <c r="D118" s="31"/>
      <c r="E118" s="65">
        <f t="shared" si="4"/>
        <v>0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204"/>
      <c r="U118" s="204"/>
      <c r="V118" s="204"/>
      <c r="W118" s="204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</row>
    <row r="119" spans="2:36" outlineLevel="1">
      <c r="B119" s="67"/>
      <c r="C119" s="72"/>
      <c r="D119" s="31"/>
      <c r="E119" s="65">
        <f t="shared" si="4"/>
        <v>0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204"/>
      <c r="U119" s="204"/>
      <c r="V119" s="204"/>
      <c r="W119" s="204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</row>
    <row r="120" spans="2:36" ht="14.25" outlineLevel="1" thickBot="1">
      <c r="B120" s="67"/>
      <c r="C120" s="72"/>
      <c r="D120" s="31"/>
      <c r="E120" s="65">
        <f t="shared" si="4"/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206"/>
      <c r="U120" s="206"/>
      <c r="V120" s="206"/>
      <c r="W120" s="206"/>
      <c r="X120" s="198"/>
      <c r="Y120" s="198"/>
      <c r="Z120" s="198"/>
      <c r="AA120" s="209"/>
      <c r="AB120" s="198"/>
      <c r="AC120" s="198"/>
      <c r="AD120" s="198"/>
      <c r="AE120" s="198"/>
      <c r="AF120" s="198"/>
      <c r="AG120" s="198"/>
      <c r="AH120" s="198"/>
      <c r="AI120" s="198"/>
      <c r="AJ120" s="198"/>
    </row>
    <row r="121" spans="2:36" outlineLevel="1">
      <c r="B121" s="67"/>
      <c r="C121" s="72"/>
      <c r="D121" s="31"/>
      <c r="E121" s="65">
        <f t="shared" si="4"/>
        <v>0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207"/>
      <c r="U121" s="207"/>
      <c r="V121" s="207"/>
      <c r="W121" s="207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2:36" outlineLevel="1">
      <c r="B122" s="67"/>
      <c r="C122" s="72"/>
      <c r="D122" s="31"/>
      <c r="E122" s="65">
        <f t="shared" si="4"/>
        <v>0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204"/>
      <c r="U122" s="204"/>
      <c r="V122" s="204"/>
      <c r="W122" s="204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</row>
    <row r="123" spans="2:36" outlineLevel="1">
      <c r="B123" s="67"/>
      <c r="C123" s="72"/>
      <c r="D123" s="31"/>
      <c r="E123" s="65">
        <f t="shared" si="4"/>
        <v>0</v>
      </c>
      <c r="F123" s="33"/>
      <c r="G123" s="35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204"/>
      <c r="U123" s="204"/>
      <c r="V123" s="204"/>
      <c r="W123" s="204"/>
      <c r="X123" s="197"/>
      <c r="Y123" s="197"/>
      <c r="Z123" s="197"/>
      <c r="AA123" s="197"/>
      <c r="AB123" s="197"/>
      <c r="AC123" s="195"/>
      <c r="AD123" s="195"/>
      <c r="AE123" s="195"/>
      <c r="AF123" s="195"/>
      <c r="AG123" s="195"/>
      <c r="AH123" s="195"/>
      <c r="AI123" s="195"/>
      <c r="AJ123" s="195"/>
    </row>
    <row r="124" spans="2:36" outlineLevel="1">
      <c r="B124" s="26"/>
      <c r="C124" s="33"/>
      <c r="D124" s="31"/>
      <c r="E124" s="65">
        <f t="shared" si="4"/>
        <v>0</v>
      </c>
      <c r="F124" s="33"/>
      <c r="G124" s="35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204"/>
      <c r="U124" s="204"/>
      <c r="V124" s="204"/>
      <c r="W124" s="204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</row>
    <row r="125" spans="2:36" outlineLevel="1">
      <c r="B125" s="63"/>
      <c r="C125" s="64"/>
      <c r="D125" s="84"/>
      <c r="E125" s="65">
        <f t="shared" si="4"/>
        <v>0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204"/>
      <c r="U125" s="204"/>
      <c r="V125" s="204"/>
      <c r="W125" s="204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</row>
    <row r="126" spans="2:36" outlineLevel="1">
      <c r="B126" s="67"/>
      <c r="C126" s="124"/>
      <c r="D126" s="31"/>
      <c r="E126" s="65">
        <f t="shared" si="4"/>
        <v>0</v>
      </c>
      <c r="F126" s="33"/>
      <c r="G126" s="38"/>
      <c r="H126" s="12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204"/>
      <c r="U126" s="204"/>
      <c r="V126" s="204"/>
      <c r="W126" s="204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</row>
    <row r="127" spans="2:36" outlineLevel="1">
      <c r="B127" s="67"/>
      <c r="C127" s="75"/>
      <c r="D127" s="31"/>
      <c r="E127" s="65">
        <f t="shared" si="4"/>
        <v>0</v>
      </c>
      <c r="F127" s="33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204"/>
      <c r="U127" s="204"/>
      <c r="V127" s="204"/>
      <c r="W127" s="204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</row>
    <row r="128" spans="2:36" outlineLevel="1">
      <c r="B128" s="67"/>
      <c r="C128" s="72"/>
      <c r="D128" s="31"/>
      <c r="E128" s="65">
        <f t="shared" si="4"/>
        <v>0</v>
      </c>
      <c r="F128" s="33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204"/>
      <c r="U128" s="204"/>
      <c r="V128" s="204"/>
      <c r="W128" s="204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</row>
    <row r="129" spans="2:36" outlineLevel="1">
      <c r="B129" s="67"/>
      <c r="C129" s="72"/>
      <c r="D129" s="31"/>
      <c r="E129" s="65">
        <f t="shared" si="4"/>
        <v>0</v>
      </c>
      <c r="F129" s="33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204"/>
      <c r="U129" s="204"/>
      <c r="V129" s="204"/>
      <c r="W129" s="204"/>
      <c r="X129" s="197"/>
      <c r="Y129" s="197"/>
      <c r="Z129" s="197"/>
      <c r="AA129" s="210"/>
      <c r="AB129" s="197"/>
      <c r="AC129" s="197"/>
      <c r="AD129" s="197"/>
      <c r="AE129" s="197"/>
      <c r="AF129" s="197"/>
      <c r="AG129" s="197"/>
      <c r="AH129" s="197"/>
      <c r="AI129" s="197"/>
      <c r="AJ129" s="197"/>
    </row>
    <row r="130" spans="2:36" outlineLevel="1">
      <c r="B130" s="67"/>
      <c r="C130" s="72"/>
      <c r="D130" s="31"/>
      <c r="E130" s="65">
        <f t="shared" si="4"/>
        <v>0</v>
      </c>
      <c r="F130" s="33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204"/>
      <c r="U130" s="204"/>
      <c r="V130" s="204"/>
      <c r="W130" s="204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</row>
    <row r="131" spans="2:36" outlineLevel="1">
      <c r="B131" s="67"/>
      <c r="C131" s="72"/>
      <c r="D131" s="31"/>
      <c r="E131" s="58">
        <f t="shared" si="4"/>
        <v>0</v>
      </c>
      <c r="F131" s="33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204"/>
      <c r="U131" s="204"/>
      <c r="V131" s="204"/>
      <c r="W131" s="204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</row>
    <row r="132" spans="2:36" ht="14.25" outlineLevel="1" thickBot="1">
      <c r="B132" s="77"/>
      <c r="C132" s="78"/>
      <c r="D132" s="79"/>
      <c r="E132" s="73">
        <f t="shared" si="4"/>
        <v>0</v>
      </c>
      <c r="F132" s="80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204"/>
      <c r="U132" s="204"/>
      <c r="V132" s="204"/>
      <c r="W132" s="204"/>
      <c r="X132" s="197"/>
      <c r="Y132" s="197"/>
      <c r="Z132" s="197"/>
      <c r="AA132" s="197"/>
      <c r="AB132" s="197"/>
      <c r="AC132" s="195"/>
      <c r="AD132" s="195"/>
      <c r="AE132" s="195"/>
      <c r="AF132" s="195"/>
      <c r="AG132" s="195"/>
      <c r="AH132" s="195"/>
      <c r="AI132" s="195"/>
      <c r="AJ132" s="195"/>
    </row>
    <row r="133" spans="2:36" ht="18" customHeight="1">
      <c r="C133" s="50"/>
      <c r="E133" s="42"/>
      <c r="F133" s="51"/>
      <c r="G133" s="51"/>
      <c r="H133" s="51"/>
      <c r="I133" s="51"/>
      <c r="J133" s="51"/>
      <c r="K133" s="51"/>
      <c r="L133" s="51"/>
      <c r="M133" s="51"/>
      <c r="N133" s="56"/>
      <c r="T133" s="204"/>
      <c r="U133" s="204"/>
      <c r="V133" s="204"/>
      <c r="W133" s="204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</row>
    <row r="134" spans="2:36" ht="18" customHeight="1">
      <c r="C134" s="50"/>
      <c r="E134" s="42"/>
      <c r="F134" s="51"/>
      <c r="G134" s="51"/>
      <c r="H134" s="51"/>
      <c r="I134" s="51"/>
      <c r="J134" s="51"/>
      <c r="K134" s="51"/>
      <c r="L134" s="51"/>
      <c r="M134" s="51"/>
      <c r="N134" s="54"/>
      <c r="T134" s="204"/>
      <c r="U134" s="204"/>
      <c r="V134" s="204"/>
      <c r="W134" s="204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</row>
    <row r="135" spans="2:36" ht="18" customHeight="1">
      <c r="C135" s="50"/>
      <c r="E135" s="42"/>
      <c r="N135" s="56"/>
      <c r="T135" s="204"/>
      <c r="U135" s="204"/>
      <c r="V135" s="204"/>
      <c r="W135" s="204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</row>
    <row r="136" spans="2:36" ht="18" customHeight="1">
      <c r="C136" s="50"/>
      <c r="N136" s="54"/>
      <c r="T136" s="204"/>
      <c r="U136" s="204"/>
      <c r="V136" s="204"/>
      <c r="W136" s="204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</row>
    <row r="137" spans="2:36" ht="14.25" thickBot="1">
      <c r="C137" s="50"/>
      <c r="N137" s="56"/>
      <c r="T137" s="206"/>
      <c r="U137" s="206"/>
      <c r="V137" s="206"/>
      <c r="W137" s="206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</row>
    <row r="138" spans="2:36">
      <c r="C138" s="50"/>
      <c r="N138" s="54"/>
      <c r="T138" s="55"/>
      <c r="Z138" s="55"/>
    </row>
    <row r="139" spans="2:36">
      <c r="C139" s="50"/>
      <c r="N139" s="56"/>
      <c r="T139" s="55"/>
      <c r="Z139" s="55"/>
    </row>
    <row r="140" spans="2:36">
      <c r="C140" s="158"/>
      <c r="N140" s="54"/>
      <c r="T140" s="55"/>
      <c r="Z140" s="55"/>
    </row>
    <row r="141" spans="2:36" ht="17.25" customHeight="1">
      <c r="C141" s="53"/>
      <c r="N141" s="56"/>
      <c r="T141" s="55"/>
      <c r="Z141" s="55"/>
    </row>
    <row r="142" spans="2:36">
      <c r="C142" s="158"/>
      <c r="N142" s="54"/>
      <c r="T142" s="55"/>
      <c r="Z142" s="55"/>
    </row>
    <row r="143" spans="2:36">
      <c r="C143" s="158"/>
      <c r="N143" s="56"/>
      <c r="T143" s="55"/>
      <c r="Z143" s="55"/>
    </row>
    <row r="144" spans="2:36">
      <c r="C144" s="158"/>
      <c r="N144" s="54"/>
      <c r="T144" s="55"/>
      <c r="Z144" s="55"/>
    </row>
    <row r="145" spans="2:27">
      <c r="C145" s="158"/>
      <c r="T145" s="55"/>
      <c r="Z145" s="55"/>
    </row>
    <row r="146" spans="2:27">
      <c r="C146" s="158"/>
    </row>
    <row r="147" spans="2:27">
      <c r="C147" s="158"/>
    </row>
    <row r="148" spans="2:27">
      <c r="B148" s="21"/>
      <c r="C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</sheetData>
  <mergeCells count="1">
    <mergeCell ref="B4:B5"/>
  </mergeCells>
  <phoneticPr fontId="2"/>
  <conditionalFormatting sqref="E6:E132">
    <cfRule type="cellIs" dxfId="5" priority="1" operator="greaterThan">
      <formula>1</formula>
    </cfRule>
    <cfRule type="cellIs" dxfId="4" priority="2" operator="greaterThan">
      <formula>2</formula>
    </cfRule>
    <cfRule type="aboveAverage" priority="3"/>
    <cfRule type="cellIs" dxfId="3" priority="4" stopIfTrue="1" operator="equal">
      <formula>#REF!</formula>
    </cfRule>
  </conditionalFormatting>
  <conditionalFormatting sqref="E6:E132">
    <cfRule type="cellIs" dxfId="2" priority="5" stopIfTrue="1" operator="equal">
      <formula>#REF!</formula>
    </cfRule>
    <cfRule type="cellIs" dxfId="1" priority="6" stopIfTrue="1" operator="equal">
      <formula>#REF!</formula>
    </cfRule>
    <cfRule type="cellIs" dxfId="0" priority="7" stopIfTrue="1" operator="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2021日程表 (修正)</vt:lpstr>
      <vt:lpstr>21対戦表</vt:lpstr>
      <vt:lpstr>ＭＶＰ</vt:lpstr>
      <vt:lpstr>警告・退場</vt:lpstr>
      <vt:lpstr>'2021日程表 (修正)'!Print_Area</vt:lpstr>
      <vt:lpstr>'21対戦表'!Print_Area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薫</dc:creator>
  <cp:lastModifiedBy>横浜ゴム株式会社</cp:lastModifiedBy>
  <cp:lastPrinted>2021-10-18T14:51:51Z</cp:lastPrinted>
  <dcterms:created xsi:type="dcterms:W3CDTF">2001-11-05T12:58:39Z</dcterms:created>
  <dcterms:modified xsi:type="dcterms:W3CDTF">2021-10-20T04:35:40Z</dcterms:modified>
</cp:coreProperties>
</file>